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52" yWindow="12" windowWidth="15480" windowHeight="10380" tabRatio="935"/>
  </bookViews>
  <sheets>
    <sheet name="дод.7" sheetId="8" r:id="rId1"/>
  </sheets>
  <definedNames>
    <definedName name="_xlnm.Print_Area" localSheetId="0">дод.7!$B$1:$K$67</definedName>
  </definedNames>
  <calcPr calcId="144525"/>
</workbook>
</file>

<file path=xl/calcChain.xml><?xml version="1.0" encoding="utf-8"?>
<calcChain xmlns="http://schemas.openxmlformats.org/spreadsheetml/2006/main">
  <c r="K11" i="8"/>
  <c r="K63"/>
  <c r="J11"/>
  <c r="J63"/>
  <c r="I63"/>
  <c r="H50"/>
  <c r="H43"/>
  <c r="H11"/>
  <c r="I24"/>
  <c r="H24"/>
  <c r="K23"/>
  <c r="J23"/>
  <c r="I23"/>
  <c r="I11"/>
  <c r="H23"/>
  <c r="H63"/>
  <c r="J24"/>
  <c r="H35"/>
  <c r="H34"/>
  <c r="H33"/>
  <c r="H38"/>
  <c r="K38"/>
  <c r="H39"/>
  <c r="H56"/>
  <c r="H40"/>
  <c r="I32"/>
  <c r="H36"/>
  <c r="H31"/>
  <c r="I27"/>
  <c r="H27"/>
  <c r="H44"/>
  <c r="H37"/>
  <c r="H28"/>
  <c r="I21"/>
  <c r="I57"/>
  <c r="I55"/>
  <c r="H62"/>
  <c r="I12"/>
  <c r="H12"/>
  <c r="H14"/>
  <c r="H13"/>
  <c r="K45"/>
  <c r="J45"/>
  <c r="J43"/>
  <c r="J42"/>
  <c r="H16"/>
  <c r="H15"/>
  <c r="H26"/>
  <c r="H25"/>
  <c r="H48"/>
  <c r="H46"/>
  <c r="H29"/>
  <c r="K48"/>
  <c r="H47"/>
  <c r="H30"/>
  <c r="J50"/>
  <c r="K50"/>
  <c r="K60"/>
  <c r="J60"/>
  <c r="I60"/>
  <c r="H54"/>
  <c r="H61"/>
  <c r="H59"/>
  <c r="H58"/>
  <c r="H53"/>
  <c r="H52"/>
  <c r="H51"/>
  <c r="H20"/>
  <c r="H19"/>
  <c r="I18"/>
  <c r="H18"/>
  <c r="H17"/>
  <c r="H41"/>
  <c r="I45"/>
  <c r="I43"/>
  <c r="I42"/>
  <c r="H22"/>
  <c r="H21"/>
  <c r="I50"/>
  <c r="I49"/>
  <c r="H32"/>
  <c r="H60"/>
  <c r="H45"/>
  <c r="H42"/>
  <c r="K43"/>
  <c r="K42"/>
  <c r="H57"/>
  <c r="H55"/>
  <c r="H49"/>
  <c r="J10"/>
  <c r="K10"/>
  <c r="I10"/>
  <c r="H10"/>
</calcChain>
</file>

<file path=xl/sharedStrings.xml><?xml version="1.0" encoding="utf-8"?>
<sst xmlns="http://schemas.openxmlformats.org/spreadsheetml/2006/main" count="190" uniqueCount="164">
  <si>
    <t>Загальний фонд</t>
  </si>
  <si>
    <t>Спеціальний фонд</t>
  </si>
  <si>
    <t>0110000</t>
  </si>
  <si>
    <t>0100000</t>
  </si>
  <si>
    <t>0620</t>
  </si>
  <si>
    <t>0180</t>
  </si>
  <si>
    <t>х</t>
  </si>
  <si>
    <t>0116030</t>
  </si>
  <si>
    <t>6030</t>
  </si>
  <si>
    <t>1030</t>
  </si>
  <si>
    <t>1090</t>
  </si>
  <si>
    <t>Код Функціональної класифікації видатків та кредитування бюджету</t>
  </si>
  <si>
    <t>Найменування місцевої/регіональної програми</t>
  </si>
  <si>
    <t>Усього</t>
  </si>
  <si>
    <t>усього</t>
  </si>
  <si>
    <t>у тому числі бюджет розвитку</t>
  </si>
  <si>
    <t>Додаток 7</t>
  </si>
  <si>
    <t>0600000</t>
  </si>
  <si>
    <t>0610000</t>
  </si>
  <si>
    <t>0490</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</si>
  <si>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</si>
  <si>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</si>
  <si>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</si>
  <si>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</si>
  <si>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0116013</t>
  </si>
  <si>
    <t>Забезпечення діяльності водопровідно-каналізаційного господарства</t>
  </si>
  <si>
    <t>0117370</t>
  </si>
  <si>
    <t>7370</t>
  </si>
  <si>
    <t>Реалізація інших заходів щодо соціально-економічного розвитку територій.</t>
  </si>
  <si>
    <t>1060</t>
  </si>
  <si>
    <t>3031</t>
  </si>
  <si>
    <t>Надання інших пільг окремим категоріям громадян відповідно до законодавства</t>
  </si>
  <si>
    <t>3032</t>
  </si>
  <si>
    <t>1070</t>
  </si>
  <si>
    <t>Надання пільг окремим категоріям громадян з оплати послуг зв'язку</t>
  </si>
  <si>
    <t>3035</t>
  </si>
  <si>
    <t>Компенсаційні виплати за пільговий проїзд окремих категорій громадян на залізничному транспорті</t>
  </si>
  <si>
    <t>3180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</si>
  <si>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</si>
  <si>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Інші заходи у сфері соціального захисту і соціального забезпечення</t>
  </si>
  <si>
    <t>Дата і номер документа, яким затверджено місцеву регіональну програму</t>
  </si>
  <si>
    <t>( грн)</t>
  </si>
  <si>
    <t>Мішково-Погорілівська сільська рада</t>
  </si>
  <si>
    <t>0110180</t>
  </si>
  <si>
    <t>0133</t>
  </si>
  <si>
    <t>Інша діяльність у сфері державного управління.</t>
  </si>
  <si>
    <t>0112111</t>
  </si>
  <si>
    <t>2111</t>
  </si>
  <si>
    <t>0726</t>
  </si>
  <si>
    <t>0112152</t>
  </si>
  <si>
    <t>2152</t>
  </si>
  <si>
    <t>0763</t>
  </si>
  <si>
    <t xml:space="preserve">Відділ освіти, культури, молоді та спорту </t>
  </si>
  <si>
    <t>0118340</t>
  </si>
  <si>
    <t>8340</t>
  </si>
  <si>
    <t>0540</t>
  </si>
  <si>
    <t>Природоохоронні заходи за рахунок цільових фондів</t>
  </si>
  <si>
    <t>УСЬОГО:</t>
  </si>
  <si>
    <t>Сільський голова</t>
  </si>
  <si>
    <t>інтернет для відеоспостереження</t>
  </si>
  <si>
    <t>техобслуговування газових мереж</t>
  </si>
  <si>
    <t>Відділ освіти, культури, молоді та спорту Мішково-Погорілівської сільської ради Вітовського району Миколаївської області</t>
  </si>
  <si>
    <t>Надання фінансової підтримки громадським об'єднанням ветеранів і осіб з інвалідністю, діяльність яких має соціальну спрямованість</t>
  </si>
  <si>
    <t>0611142</t>
  </si>
  <si>
    <t>0990</t>
  </si>
  <si>
    <t>Інші програми та заходи у сфері освіти</t>
  </si>
  <si>
    <t>0614082</t>
  </si>
  <si>
    <t>0829</t>
  </si>
  <si>
    <t>виплата допомоги малозабезпеченим верствам населення</t>
  </si>
  <si>
    <t>Первинна медична допомога населенню,що надається центрами первинної медичної (медико-санітарної) допомоги.</t>
  </si>
  <si>
    <t>3191</t>
  </si>
  <si>
    <t>Інші видатки на соціальний захист ветеранів війни та праці.</t>
  </si>
  <si>
    <t>Комплексна програма соціального захисту населення "Турбота" на період до 2023 р. включно  по Мішково-Погорілівській сільській раді в т.ч.:</t>
  </si>
  <si>
    <t>0113192</t>
  </si>
  <si>
    <t>0113242</t>
  </si>
  <si>
    <t>0810000</t>
  </si>
  <si>
    <t>Відділ соціального захисту Мішково-Погорілівської сільської ради</t>
  </si>
  <si>
    <t>0813031</t>
  </si>
  <si>
    <t>0813032</t>
  </si>
  <si>
    <t>0813035</t>
  </si>
  <si>
    <t>0813180</t>
  </si>
  <si>
    <t>0813191</t>
  </si>
  <si>
    <t>0813160</t>
  </si>
  <si>
    <t>3160</t>
  </si>
  <si>
    <t>1010</t>
  </si>
  <si>
    <t>Інші програми та заходи у сфері охорони здоров"я.</t>
  </si>
  <si>
    <t>Відділ соціального захисту населення Мішково-Погорілівської сільської ради</t>
  </si>
  <si>
    <t>0800000</t>
  </si>
  <si>
    <t>Начальник фінансового відділу</t>
  </si>
  <si>
    <t xml:space="preserve">                                  Віта СУРІНА</t>
  </si>
  <si>
    <t>Надання соціальних гарантій фізичним особам, які надають соціальні послуги громадянам похилого віку, особім з інвалідністю, дітям з інвалідністю, хворим, які не здатні до самообслуговування і потребують сторонньої допомоги</t>
  </si>
  <si>
    <t>,</t>
  </si>
  <si>
    <t>Інші заходи в галузі культури та мистецтва</t>
  </si>
  <si>
    <t>оплата юридичних послуг</t>
  </si>
  <si>
    <t>організація поховання непрацююючих одиноких осіб</t>
  </si>
  <si>
    <t>оплата за водопостачання для поливу клумб</t>
  </si>
  <si>
    <t>Організація благоустрою населених пунктів</t>
  </si>
  <si>
    <t>Рішення № 4 від 24.12.2020 року ІІІ позачергова сесія 8 скликання</t>
  </si>
  <si>
    <t>Рішення № 3 від 24.12.2020 року ІІІ позачергова сесія 8 скликання</t>
  </si>
  <si>
    <t>Рішення №19 від 24.12.2020 року ІІІ позачергова сесія 8 скликання</t>
  </si>
  <si>
    <t>Рішення № 19 від 24.12.2020 року ІІІ позачергова сесія 8 скликання</t>
  </si>
  <si>
    <t>Рішення № 18 від 24.12.2020 року ІІІ позачергова сесія 8 скликання</t>
  </si>
  <si>
    <t>Рішення № 23 від 24.12.2020 року ІІІ позачергова сесія 8 скликання</t>
  </si>
  <si>
    <t>Рішення № 23 від 24.12. 2020 року ІІІ позачергова сесія 8 скликання</t>
  </si>
  <si>
    <t>Рішення № 24 від 24.12.2020 року ІІІ позачергова сесія 8 скликання</t>
  </si>
  <si>
    <t>Рішення № 22 від 24.12.2020 року ІІІ позачергова сесія 8 скликання</t>
  </si>
  <si>
    <t>Рішення № 28 від 24.12.2020 року ІІІ позачергова сесія 8 скликання</t>
  </si>
  <si>
    <t>Рішення № 29 від 24.12.2020 року ІІІ позачергова сесія 8 скликання</t>
  </si>
  <si>
    <t>оплата послуг (СТО, тех.та інструментальний контроль, страхування)</t>
  </si>
  <si>
    <t>Комплексна Програма розвитку первинної медико-санітарної допомоги на території Мішково-Погорілівської сільської ради на період до 2023 року включно (компенсація пільгових безкоштовних рецептів)</t>
  </si>
  <si>
    <t>Програма "Фінансової підтримки установ, громадських організацій інвалідів та ветеранів Мішково-Погорілівської сільської ради" на період до 2023 року включно (утримання громадської організації «Організація ветеранів України територіальної спільноти «Вітовчанка» Миколаївського району Миколаївської області")</t>
  </si>
  <si>
    <t>Комплексна програма соціального захисту населення "Турбота" на період до 2023 р. включно по Мішково-Погорілівській сільській раді (оплата послуг зв'язку пільговим категоріям громадян)</t>
  </si>
  <si>
    <t>Комплексна програма соціального захисту населення "Турбота" на період до 2023 р. включно по Мішково-Погорілівській сільській раді (відшкодування пільгового проїзду на залізничному транспорті пільгової категорії населення)</t>
  </si>
  <si>
    <t>Комплексна програма соціального захисту населення "Турбота" на період до 2023 р. включно по Мішково-Погорілівській сільській раді (виплати компенсації фізичним особам, які надають соціальні послуги з догляду на непрофесійній основі (Постанова КМУ № 859 від 23.09.2020 р.).</t>
  </si>
  <si>
    <t>виплата щомісячної стипендії одному з батьків загиблого військовослужбовця</t>
  </si>
  <si>
    <t>Комплексна Програма розвитку первинної медико-санітарної допомоги на території Мішково-Погорілівської сільської ради на період до 2023 року включно (утримання закладів охорони здоров'я первинної медико-санітарної допомоги)</t>
  </si>
  <si>
    <t>надання пільг на ЖКП для членів сімей військовослужбовців, які загинули в Афганістані або залишилися особами з інвалідністю</t>
  </si>
  <si>
    <t>звільнення учасників АТО, членів їх сімей та членів сімей загиблих (померлих) під час участі в АТО від плати за послуги з утримання житлових будинків, споруд та прибудинкових територій (квартирної плати) незалежно від форми власності житлового фонду</t>
  </si>
  <si>
    <t>надання одноразової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t>
  </si>
  <si>
    <t xml:space="preserve">сплата земельного податку </t>
  </si>
  <si>
    <t>Програма "Безбар"єрна громада" на період до 2023 р. включно по Мішково-Погорілівській сільській раді - надання пільг на ЖКП особам з інвалідністю по зору І та ІІ групи</t>
  </si>
  <si>
    <t>поточний ремонт водопроводу в с. Мішково-Погорілове</t>
  </si>
  <si>
    <t>поточний (ямковий) ремонт дорожнього покриття</t>
  </si>
  <si>
    <t>оплата за електроенергію та розподіл електроенергії</t>
  </si>
  <si>
    <t>поточний ремонт зупинок громадського транспорту</t>
  </si>
  <si>
    <t>Програма охорони довкілля та раціонального природокористування Мішково-Погорілівської сільської ради на період до 2023 року включно (послуги з озеленення клумб)</t>
  </si>
  <si>
    <t>утримання Спільної комунальної установи "Об"єднаний трудовий архів Воскресенської, Первомайської селищних рад та Галицинівської, Мішково-Погорілівської, Шевченківської сільських рад"</t>
  </si>
  <si>
    <t>придбання запчастин</t>
  </si>
  <si>
    <t>0611141</t>
  </si>
  <si>
    <t xml:space="preserve">Забезпечення діяльності інших закладів у сфері освіти </t>
  </si>
  <si>
    <t>Комплексна програма розвитку освіти по Мішково-Погорілівській сільській раді на період до 2024 року включно (утримання централізованої бухгалтерії відділу освіти, культури, молоді та спорту Мішково – Погорілівської сільської ради)</t>
  </si>
  <si>
    <t>Рішення № 21 від 03.12.2021 року ХІV позачергова сесія 8 скликання</t>
  </si>
  <si>
    <t>до проєкту рішення сільської ради "Про бюджет Мішково-Погорілівської сільської територіальної громади на 2024 рік"</t>
  </si>
  <si>
    <t>_______ сесія 8 скликання від __________ 2023 року № ___</t>
  </si>
  <si>
    <t>Розподіл витрат бюджету  Мішково-Погорілівської
сільської територіальної громади
на реалізацію місцевих/регіональних програм у 2024 році</t>
  </si>
  <si>
    <t>обслуговування мережі  вуличного освітлення по населеним пунктам громади</t>
  </si>
  <si>
    <t>утримання об'єктів благоустрію (ландшафтні послуги, підрізання дерев і живих огорож, поточний ремонт пам'ятників, благоустрій кладовищ) по населеним пунктам громади</t>
  </si>
  <si>
    <t>Рішення № 30 від 23.12.2022 року ХХІІІ сесія 8 скликання</t>
  </si>
  <si>
    <t>утримання вулично-шляхової мережі із аварійного відновлення відеоспостереження в населених пунктах громади</t>
  </si>
  <si>
    <t>відновлення газопостачання будівель сільської ради</t>
  </si>
  <si>
    <t>0117680</t>
  </si>
  <si>
    <t>7680</t>
  </si>
  <si>
    <t>Членські внески до асоціацій органів місцевого самоврядування</t>
  </si>
  <si>
    <t>Комплексна програма соціально-економічного розвитку Мішково-Погорілівської сільської ради на період до 2023 року включно (оплата членских внесків до ВАОМС "АМУ" за 2024 рік та цільовий внесок за 2024 рік на підтримку функціонування та подальшого розвитку діяльності МРВ АМУ)</t>
  </si>
  <si>
    <t>0118110</t>
  </si>
  <si>
    <t>8110</t>
  </si>
  <si>
    <t>0320</t>
  </si>
  <si>
    <t>Заходи із запобігання та ліквідації надзвичайних ситуацій та наслідків стихійного лиха</t>
  </si>
  <si>
    <t>Рішення № 21 від 24.12.2020 року ІІІ позачергова сесія 8 скликання</t>
  </si>
  <si>
    <t xml:space="preserve">Програма забезпечення цивільного захисту,техногенної та пожежної безпеки Мішково-Погорілівської сільської ради на період 2023 року включно (придбання дизельного палива та оплата послуг з ліквідації снігових наметів та розчищення від снігу доріг та вулиць населених пунктів громади) </t>
  </si>
  <si>
    <t xml:space="preserve">Програма розвитку культури на період до 2023 року включно по Мішково-Погорілівській сільській раді (придбання подарунків до державних свят та визначних дат, організація підвезення населення (придбання дизпалива), послуги з технічного забезпечення заходів звуковим та сценічним обладнанням)           </t>
  </si>
  <si>
    <t>Комплексна програма соціального захисту населення "Турбота" на період до 2023 р. включно по Мішково-Погорілівській сільській раді у т. ч.:</t>
  </si>
  <si>
    <t>Програма "Шкільний автобус" на період до 2023 р. включно по Мішково-Погорілівській сільській раді, у т. ч.:</t>
  </si>
  <si>
    <t>Програма "Розвитку житлово-комунального господарства та благоустрою населених пунктів Мішково-Погорілівської сільської ради на період до 2023 року включно", у т. ч.:</t>
  </si>
  <si>
    <t>Комплексна програма соціально-економічного розвитку Мішково-Погорілівської сільської ради на період до 2023 року включно, у т. ч.:</t>
  </si>
  <si>
    <t>Комплексна програма соціального захисту населення "Турбота" на період до 2023 р. включно по Мішково-Погорілівській сільській раді, у т. ч.:</t>
  </si>
  <si>
    <t xml:space="preserve">  Андрій БОТАНІН</t>
  </si>
  <si>
    <t>Комплексна програма соціального захисту населення "Турбота" на період до 2023 р. включно по Мішково-Погорілівській сільській раді (компенсація вартості проізду громадян, які постраждали від аварії на ЧАЕС )</t>
  </si>
  <si>
    <t>0117461</t>
  </si>
  <si>
    <t>7461</t>
  </si>
  <si>
    <t>0456</t>
  </si>
  <si>
    <t>Утримання та розвиток автомобільних доріг та дорожньої інфраструктури за рахунок коштів місцевого бюджету</t>
  </si>
  <si>
    <t>Програма регулювання чисельності безпритульних тварин в межах населених пунктів Мішково-Погорілівської сільської ради гуманними методами на 2023-2026 роки (оплата послуг з відлову, перевезення, утримання, кастрації та стерилізації безпритульних тварин)</t>
  </si>
  <si>
    <t>Програма "Розвитку житлово-комунального господарства та благоустрою населених пунктів Мішково-Погорілівської сільської ради на період до 2023 року включно" «Капітальний ремонт (аварійні відновні роботи) відновлення дорожнього полотна дороги по вулиці Інгульській в с. Мішково-Погорілове Миколаївського району Миколаївської області»</t>
  </si>
</sst>
</file>

<file path=xl/styles.xml><?xml version="1.0" encoding="utf-8"?>
<styleSheet xmlns="http://schemas.openxmlformats.org/spreadsheetml/2006/main">
  <numFmts count="5">
    <numFmt numFmtId="198" formatCode="* _-#,##0&quot;р.&quot;;* \-#,##0&quot;р.&quot;;* _-&quot;-&quot;&quot;р.&quot;;@"/>
    <numFmt numFmtId="200" formatCode="#,##0.0"/>
    <numFmt numFmtId="213" formatCode="#,##0.000"/>
    <numFmt numFmtId="219" formatCode="#,##0_ ;\-#,##0\ "/>
    <numFmt numFmtId="220" formatCode="#,##0.00_ ;\-#,##0.00\ "/>
  </numFmts>
  <fonts count="27">
    <font>
      <sz val="10"/>
      <name val="Times New Roman"/>
      <charset val="204"/>
    </font>
    <font>
      <b/>
      <sz val="10"/>
      <name val="Arial"/>
      <charset val="204"/>
    </font>
    <font>
      <sz val="10"/>
      <name val="Times New Roman"/>
      <family val="1"/>
      <charset val="204"/>
    </font>
    <font>
      <b/>
      <sz val="14"/>
      <name val="Times New Roman"/>
      <family val="1"/>
      <charset val="204"/>
    </font>
    <font>
      <sz val="11"/>
      <color indexed="20"/>
      <name val="Calibri"/>
      <family val="2"/>
      <charset val="204"/>
    </font>
    <font>
      <b/>
      <sz val="11"/>
      <color indexed="63"/>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charset val="204"/>
    </font>
    <font>
      <sz val="10"/>
      <name val="Times New Roman"/>
      <family val="1"/>
      <charset val="204"/>
    </font>
    <font>
      <b/>
      <sz val="11"/>
      <color indexed="52"/>
      <name val="Calibri"/>
      <family val="2"/>
      <charset val="204"/>
    </font>
    <font>
      <sz val="11"/>
      <color indexed="60"/>
      <name val="Calibri"/>
      <family val="2"/>
      <charset val="204"/>
    </font>
    <font>
      <sz val="10"/>
      <name val="Times New Roman"/>
      <family val="1"/>
      <charset val="204"/>
    </font>
    <font>
      <sz val="10"/>
      <name val="Helv"/>
      <charset val="204"/>
    </font>
    <font>
      <sz val="10"/>
      <name val="Arial Cyr"/>
      <charset val="204"/>
    </font>
    <font>
      <sz val="10"/>
      <name val="Courier New"/>
      <family val="3"/>
      <charset val="204"/>
    </font>
    <font>
      <sz val="11"/>
      <name val="Times New Roman"/>
      <family val="1"/>
      <charset val="204"/>
    </font>
    <font>
      <sz val="10"/>
      <color indexed="8"/>
      <name val="Arial"/>
      <family val="2"/>
      <charset val="204"/>
    </font>
    <font>
      <sz val="12"/>
      <name val="Times New Roman"/>
      <family val="1"/>
      <charset val="204"/>
    </font>
    <font>
      <sz val="8"/>
      <name val="Times New Roman"/>
      <family val="1"/>
      <charset val="204"/>
    </font>
    <font>
      <b/>
      <sz val="12"/>
      <name val="Times New Roman"/>
      <family val="1"/>
      <charset val="204"/>
    </font>
    <font>
      <sz val="9"/>
      <name val="Times New Roman"/>
      <family val="1"/>
      <charset val="204"/>
    </font>
    <font>
      <b/>
      <i/>
      <sz val="12"/>
      <name val="Times New Roman"/>
      <family val="1"/>
      <charset val="204"/>
    </font>
    <font>
      <b/>
      <u/>
      <sz val="11"/>
      <name val="Times New Roman"/>
      <family val="1"/>
      <charset val="204"/>
    </font>
    <font>
      <b/>
      <u/>
      <sz val="8"/>
      <name val="Times New Roman"/>
      <family val="1"/>
      <charset val="204"/>
    </font>
    <font>
      <i/>
      <sz val="12"/>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bgColor indexed="26"/>
      </patternFill>
    </fill>
    <fill>
      <patternFill patternType="solid">
        <fgColor theme="0"/>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56">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2"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15" fillId="0" borderId="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8" borderId="0" applyNumberFormat="0" applyBorder="0" applyAlignment="0" applyProtection="0"/>
    <xf numFmtId="0" fontId="5" fillId="22" borderId="2" applyNumberFormat="0" applyAlignment="0" applyProtection="0"/>
    <xf numFmtId="0" fontId="11" fillId="22" borderId="1"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6" fillId="0" borderId="0"/>
    <xf numFmtId="0" fontId="16" fillId="0" borderId="0"/>
    <xf numFmtId="0" fontId="16" fillId="0" borderId="0"/>
    <xf numFmtId="0" fontId="16" fillId="0" borderId="0"/>
    <xf numFmtId="0" fontId="16" fillId="0" borderId="0"/>
    <xf numFmtId="0" fontId="18" fillId="0" borderId="0">
      <alignment vertical="top"/>
    </xf>
    <xf numFmtId="0" fontId="7" fillId="0" borderId="3" applyNumberFormat="0" applyFill="0" applyAlignment="0" applyProtection="0"/>
    <xf numFmtId="0" fontId="12" fillId="13" borderId="0" applyNumberFormat="0" applyBorder="0" applyAlignment="0" applyProtection="0"/>
    <xf numFmtId="0" fontId="15" fillId="0" borderId="0"/>
    <xf numFmtId="0" fontId="4" fillId="3" borderId="0" applyNumberFormat="0" applyBorder="0" applyAlignment="0" applyProtection="0"/>
    <xf numFmtId="0" fontId="6" fillId="0" borderId="0" applyNumberFormat="0" applyFill="0" applyBorder="0" applyAlignment="0" applyProtection="0"/>
    <xf numFmtId="0" fontId="9" fillId="10" borderId="4" applyNumberFormat="0" applyFont="0" applyAlignment="0" applyProtection="0"/>
    <xf numFmtId="0" fontId="14" fillId="0" borderId="0"/>
    <xf numFmtId="198" fontId="1" fillId="0" borderId="0" applyFont="0" applyFill="0" applyBorder="0" applyAlignment="0" applyProtection="0"/>
  </cellStyleXfs>
  <cellXfs count="217">
    <xf numFmtId="0" fontId="0" fillId="0" borderId="0" xfId="0"/>
    <xf numFmtId="0" fontId="10" fillId="0" borderId="0" xfId="0" applyFont="1" applyFill="1"/>
    <xf numFmtId="0" fontId="10" fillId="0" borderId="0" xfId="0" applyNumberFormat="1" applyFont="1" applyFill="1" applyAlignment="1" applyProtection="1"/>
    <xf numFmtId="0" fontId="10" fillId="0" borderId="0" xfId="0" applyNumberFormat="1" applyFont="1" applyFill="1" applyAlignment="1" applyProtection="1">
      <alignment vertical="center"/>
    </xf>
    <xf numFmtId="0" fontId="10" fillId="0" borderId="0" xfId="0" applyFont="1" applyFill="1" applyAlignment="1">
      <alignment vertical="center"/>
    </xf>
    <xf numFmtId="0" fontId="13" fillId="0" borderId="0" xfId="0" applyNumberFormat="1" applyFont="1" applyFill="1" applyAlignment="1" applyProtection="1"/>
    <xf numFmtId="0" fontId="10" fillId="0" borderId="0" xfId="0" applyNumberFormat="1" applyFont="1" applyFill="1" applyBorder="1" applyAlignment="1" applyProtection="1"/>
    <xf numFmtId="0" fontId="19" fillId="0" borderId="0" xfId="0" applyFont="1" applyFill="1" applyBorder="1" applyAlignment="1"/>
    <xf numFmtId="0" fontId="19" fillId="24" borderId="0" xfId="0" applyFont="1" applyFill="1" applyAlignment="1"/>
    <xf numFmtId="0" fontId="2" fillId="24" borderId="0" xfId="0" applyFont="1" applyFill="1" applyAlignment="1">
      <alignment vertical="center" wrapText="1"/>
    </xf>
    <xf numFmtId="0" fontId="10" fillId="24" borderId="0" xfId="0" applyNumberFormat="1" applyFont="1" applyFill="1" applyAlignment="1" applyProtection="1"/>
    <xf numFmtId="0" fontId="17" fillId="24" borderId="0" xfId="0" applyNumberFormat="1" applyFont="1" applyFill="1" applyAlignment="1" applyProtection="1">
      <alignment vertical="center" wrapText="1"/>
    </xf>
    <xf numFmtId="0" fontId="20" fillId="24" borderId="0" xfId="0" applyFont="1" applyFill="1" applyBorder="1" applyAlignment="1">
      <alignment horizontal="left"/>
    </xf>
    <xf numFmtId="0" fontId="20" fillId="24" borderId="0" xfId="0" applyFont="1" applyFill="1" applyBorder="1" applyAlignment="1">
      <alignment horizontal="center"/>
    </xf>
    <xf numFmtId="0" fontId="3" fillId="24" borderId="0" xfId="0" applyNumberFormat="1" applyFont="1" applyFill="1" applyBorder="1" applyAlignment="1" applyProtection="1">
      <alignment horizontal="center" vertical="top"/>
    </xf>
    <xf numFmtId="0" fontId="17" fillId="24" borderId="5" xfId="0" applyNumberFormat="1" applyFont="1" applyFill="1" applyBorder="1" applyAlignment="1" applyProtection="1">
      <alignment horizontal="right" vertical="center"/>
    </xf>
    <xf numFmtId="0" fontId="21" fillId="24" borderId="0" xfId="0" applyFont="1" applyFill="1" applyBorder="1" applyAlignment="1">
      <alignment vertical="top" wrapText="1"/>
    </xf>
    <xf numFmtId="49" fontId="21" fillId="24" borderId="0" xfId="0" applyNumberFormat="1" applyFont="1" applyFill="1" applyBorder="1" applyAlignment="1">
      <alignment vertical="top" wrapText="1"/>
    </xf>
    <xf numFmtId="0" fontId="10" fillId="24" borderId="0" xfId="0" applyFont="1" applyFill="1"/>
    <xf numFmtId="0" fontId="21" fillId="24" borderId="0" xfId="0" applyFont="1" applyFill="1" applyBorder="1" applyAlignment="1">
      <alignment horizontal="left" vertical="top" wrapText="1"/>
    </xf>
    <xf numFmtId="0" fontId="22" fillId="24" borderId="6" xfId="0" applyFont="1" applyFill="1" applyBorder="1" applyAlignment="1">
      <alignment horizontal="center" vertical="center" wrapText="1"/>
    </xf>
    <xf numFmtId="49" fontId="21" fillId="24" borderId="7" xfId="0" applyNumberFormat="1" applyFont="1" applyFill="1" applyBorder="1" applyAlignment="1">
      <alignment horizontal="center" vertical="center" wrapText="1"/>
    </xf>
    <xf numFmtId="49" fontId="21" fillId="24" borderId="8" xfId="0" applyNumberFormat="1" applyFont="1" applyFill="1" applyBorder="1" applyAlignment="1">
      <alignment horizontal="center" vertical="center" wrapText="1"/>
    </xf>
    <xf numFmtId="0" fontId="21" fillId="24" borderId="8" xfId="0" applyFont="1" applyFill="1" applyBorder="1" applyAlignment="1">
      <alignment horizontal="justify" vertical="center" wrapText="1"/>
    </xf>
    <xf numFmtId="49" fontId="19" fillId="24" borderId="9" xfId="0" applyNumberFormat="1" applyFont="1" applyFill="1" applyBorder="1" applyAlignment="1">
      <alignment horizontal="center" vertical="center" wrapText="1"/>
    </xf>
    <xf numFmtId="49" fontId="19" fillId="24" borderId="10" xfId="0" applyNumberFormat="1" applyFont="1" applyFill="1" applyBorder="1" applyAlignment="1">
      <alignment horizontal="center" vertical="center" wrapText="1"/>
    </xf>
    <xf numFmtId="0" fontId="19" fillId="24" borderId="10" xfId="0" applyFont="1" applyFill="1" applyBorder="1" applyAlignment="1">
      <alignment vertical="center" wrapText="1"/>
    </xf>
    <xf numFmtId="0" fontId="19" fillId="24" borderId="10" xfId="0" applyFont="1" applyFill="1" applyBorder="1" applyAlignment="1">
      <alignment horizontal="justify" vertical="center" wrapText="1"/>
    </xf>
    <xf numFmtId="49" fontId="19" fillId="24" borderId="11" xfId="0" applyNumberFormat="1" applyFont="1" applyFill="1" applyBorder="1" applyAlignment="1">
      <alignment vertical="center" wrapText="1"/>
    </xf>
    <xf numFmtId="49" fontId="19" fillId="24" borderId="12" xfId="0" applyNumberFormat="1" applyFont="1" applyFill="1" applyBorder="1" applyAlignment="1">
      <alignment vertical="center" wrapText="1"/>
    </xf>
    <xf numFmtId="0" fontId="19" fillId="24" borderId="12" xfId="0" applyFont="1" applyFill="1" applyBorder="1" applyAlignment="1">
      <alignment vertical="center" wrapText="1"/>
    </xf>
    <xf numFmtId="200" fontId="19" fillId="24" borderId="13" xfId="47" applyNumberFormat="1" applyFont="1" applyFill="1" applyBorder="1" applyAlignment="1">
      <alignment vertical="top" wrapText="1"/>
    </xf>
    <xf numFmtId="49" fontId="19" fillId="24" borderId="14" xfId="0" applyNumberFormat="1" applyFont="1" applyFill="1" applyBorder="1" applyAlignment="1">
      <alignment vertical="center" wrapText="1"/>
    </xf>
    <xf numFmtId="49" fontId="19" fillId="24" borderId="15" xfId="0" applyNumberFormat="1" applyFont="1" applyFill="1" applyBorder="1" applyAlignment="1">
      <alignment vertical="center" wrapText="1"/>
    </xf>
    <xf numFmtId="0" fontId="19" fillId="24" borderId="15" xfId="0" applyFont="1" applyFill="1" applyBorder="1" applyAlignment="1">
      <alignment vertical="center" wrapText="1"/>
    </xf>
    <xf numFmtId="200" fontId="19" fillId="24" borderId="16" xfId="47" applyNumberFormat="1" applyFont="1" applyFill="1" applyBorder="1" applyAlignment="1">
      <alignment vertical="top" wrapText="1"/>
    </xf>
    <xf numFmtId="0" fontId="19" fillId="24" borderId="10" xfId="0" applyFont="1" applyFill="1" applyBorder="1" applyAlignment="1">
      <alignment horizontal="center" vertical="center" wrapText="1"/>
    </xf>
    <xf numFmtId="200" fontId="19" fillId="24" borderId="6" xfId="47" applyNumberFormat="1" applyFont="1" applyFill="1" applyBorder="1" applyAlignment="1">
      <alignment vertical="top" wrapText="1"/>
    </xf>
    <xf numFmtId="49" fontId="21" fillId="24" borderId="9" xfId="0" applyNumberFormat="1" applyFont="1" applyFill="1" applyBorder="1" applyAlignment="1">
      <alignment horizontal="center" vertical="center" wrapText="1"/>
    </xf>
    <xf numFmtId="0" fontId="21" fillId="24" borderId="10" xfId="0" applyFont="1" applyFill="1" applyBorder="1" applyAlignment="1">
      <alignment horizontal="center" vertical="center" wrapText="1"/>
    </xf>
    <xf numFmtId="49" fontId="21" fillId="24" borderId="10" xfId="0" applyNumberFormat="1" applyFont="1" applyFill="1" applyBorder="1" applyAlignment="1">
      <alignment horizontal="center" vertical="center" wrapText="1"/>
    </xf>
    <xf numFmtId="0" fontId="21" fillId="24" borderId="10" xfId="0" applyFont="1" applyFill="1" applyBorder="1" applyAlignment="1">
      <alignment horizontal="left" vertical="center" wrapText="1"/>
    </xf>
    <xf numFmtId="0" fontId="21" fillId="24" borderId="10" xfId="0" applyFont="1" applyFill="1" applyBorder="1" applyAlignment="1">
      <alignment vertical="center" wrapText="1"/>
    </xf>
    <xf numFmtId="0" fontId="21" fillId="24" borderId="10" xfId="0" applyFont="1" applyFill="1" applyBorder="1" applyAlignment="1">
      <alignment vertical="top" wrapText="1"/>
    </xf>
    <xf numFmtId="220" fontId="10" fillId="0" borderId="0" xfId="0" applyNumberFormat="1" applyFont="1" applyFill="1" applyAlignment="1" applyProtection="1"/>
    <xf numFmtId="220" fontId="2" fillId="0" borderId="0" xfId="0" applyNumberFormat="1" applyFont="1" applyFill="1" applyAlignment="1" applyProtection="1"/>
    <xf numFmtId="0" fontId="19" fillId="24" borderId="8" xfId="0" applyFont="1" applyFill="1" applyBorder="1" applyAlignment="1">
      <alignment vertical="center" wrapText="1"/>
    </xf>
    <xf numFmtId="200" fontId="19" fillId="24" borderId="17" xfId="47" applyNumberFormat="1" applyFont="1" applyFill="1" applyBorder="1" applyAlignment="1">
      <alignment vertical="top" wrapText="1"/>
    </xf>
    <xf numFmtId="0" fontId="19" fillId="24" borderId="6" xfId="0" applyFont="1" applyFill="1" applyBorder="1" applyAlignment="1">
      <alignment vertical="center" wrapText="1"/>
    </xf>
    <xf numFmtId="0" fontId="19" fillId="24" borderId="17" xfId="0" applyFont="1" applyFill="1" applyBorder="1" applyAlignment="1">
      <alignment vertical="center" wrapText="1"/>
    </xf>
    <xf numFmtId="219" fontId="23" fillId="24" borderId="18" xfId="55" applyNumberFormat="1" applyFont="1" applyFill="1" applyBorder="1" applyAlignment="1">
      <alignment horizontal="right" vertical="center"/>
    </xf>
    <xf numFmtId="219" fontId="23" fillId="24" borderId="10" xfId="55" applyNumberFormat="1" applyFont="1" applyFill="1" applyBorder="1" applyAlignment="1">
      <alignment horizontal="right" vertical="center"/>
    </xf>
    <xf numFmtId="219" fontId="19" fillId="24" borderId="13" xfId="55" applyNumberFormat="1" applyFont="1" applyFill="1" applyBorder="1" applyAlignment="1">
      <alignment horizontal="right" vertical="center"/>
    </xf>
    <xf numFmtId="219" fontId="19" fillId="24" borderId="19" xfId="55" applyNumberFormat="1" applyFont="1" applyFill="1" applyBorder="1" applyAlignment="1">
      <alignment horizontal="right" vertical="center"/>
    </xf>
    <xf numFmtId="0" fontId="19" fillId="24" borderId="13" xfId="0" applyFont="1" applyFill="1" applyBorder="1" applyAlignment="1">
      <alignment vertical="center" wrapText="1"/>
    </xf>
    <xf numFmtId="219" fontId="21" fillId="24" borderId="18" xfId="55" applyNumberFormat="1" applyFont="1" applyFill="1" applyBorder="1" applyAlignment="1">
      <alignment horizontal="right" vertical="center" wrapText="1"/>
    </xf>
    <xf numFmtId="49" fontId="21" fillId="24" borderId="9" xfId="0" applyNumberFormat="1" applyFont="1" applyFill="1" applyBorder="1" applyAlignment="1">
      <alignment vertical="top" wrapText="1"/>
    </xf>
    <xf numFmtId="49" fontId="21" fillId="24" borderId="10" xfId="0" applyNumberFormat="1" applyFont="1" applyFill="1" applyBorder="1" applyAlignment="1">
      <alignment vertical="top" wrapText="1"/>
    </xf>
    <xf numFmtId="49" fontId="19" fillId="24" borderId="14" xfId="0" applyNumberFormat="1" applyFont="1" applyFill="1" applyBorder="1" applyAlignment="1">
      <alignment horizontal="center" vertical="center" wrapText="1"/>
    </xf>
    <xf numFmtId="49" fontId="19" fillId="24" borderId="15" xfId="0" applyNumberFormat="1" applyFont="1" applyFill="1" applyBorder="1" applyAlignment="1">
      <alignment horizontal="center" vertical="center" wrapText="1"/>
    </xf>
    <xf numFmtId="0" fontId="19" fillId="0" borderId="18" xfId="0" applyFont="1" applyFill="1" applyBorder="1" applyAlignment="1">
      <alignment horizontal="left" vertical="center" wrapText="1"/>
    </xf>
    <xf numFmtId="0" fontId="19" fillId="24" borderId="8" xfId="0" applyFont="1" applyFill="1" applyBorder="1" applyAlignment="1">
      <alignment horizontal="justify" vertical="center" wrapText="1"/>
    </xf>
    <xf numFmtId="0" fontId="19" fillId="24" borderId="15" xfId="0" applyFont="1" applyFill="1" applyBorder="1" applyAlignment="1">
      <alignment horizontal="justify" vertical="center" wrapText="1"/>
    </xf>
    <xf numFmtId="1" fontId="23" fillId="24" borderId="10" xfId="55" applyNumberFormat="1" applyFont="1" applyFill="1" applyBorder="1" applyAlignment="1">
      <alignment horizontal="right" vertical="center" wrapText="1"/>
    </xf>
    <xf numFmtId="1" fontId="23" fillId="24" borderId="18" xfId="55" applyNumberFormat="1" applyFont="1" applyFill="1" applyBorder="1" applyAlignment="1">
      <alignment horizontal="right" vertical="center" wrapText="1"/>
    </xf>
    <xf numFmtId="219" fontId="21" fillId="24" borderId="10" xfId="55" applyNumberFormat="1" applyFont="1" applyFill="1" applyBorder="1" applyAlignment="1">
      <alignment horizontal="right" vertical="center" wrapText="1"/>
    </xf>
    <xf numFmtId="1" fontId="19" fillId="24" borderId="19" xfId="55" applyNumberFormat="1" applyFont="1" applyFill="1" applyBorder="1" applyAlignment="1">
      <alignment horizontal="right" vertical="center"/>
    </xf>
    <xf numFmtId="1" fontId="19" fillId="24" borderId="13" xfId="55" applyNumberFormat="1" applyFont="1" applyFill="1" applyBorder="1" applyAlignment="1">
      <alignment horizontal="right" vertical="center"/>
    </xf>
    <xf numFmtId="1" fontId="19" fillId="24" borderId="6" xfId="55" applyNumberFormat="1" applyFont="1" applyFill="1" applyBorder="1" applyAlignment="1">
      <alignment horizontal="right" vertical="center"/>
    </xf>
    <xf numFmtId="1" fontId="19" fillId="24" borderId="20" xfId="55" applyNumberFormat="1" applyFont="1" applyFill="1" applyBorder="1" applyAlignment="1">
      <alignment horizontal="right" vertical="center"/>
    </xf>
    <xf numFmtId="1" fontId="19" fillId="24" borderId="16" xfId="55" applyNumberFormat="1" applyFont="1" applyFill="1" applyBorder="1" applyAlignment="1">
      <alignment horizontal="right" vertical="center"/>
    </xf>
    <xf numFmtId="1" fontId="23" fillId="24" borderId="18" xfId="55" applyNumberFormat="1" applyFont="1" applyFill="1" applyBorder="1" applyAlignment="1">
      <alignment horizontal="right" vertical="center"/>
    </xf>
    <xf numFmtId="1" fontId="23" fillId="24" borderId="10" xfId="55" applyNumberFormat="1" applyFont="1" applyFill="1" applyBorder="1" applyAlignment="1">
      <alignment horizontal="right" vertical="center"/>
    </xf>
    <xf numFmtId="0" fontId="19" fillId="24" borderId="12" xfId="0" applyFont="1" applyFill="1" applyBorder="1" applyAlignment="1">
      <alignment horizontal="justify" vertical="center" wrapText="1"/>
    </xf>
    <xf numFmtId="49" fontId="19" fillId="24" borderId="21" xfId="0" applyNumberFormat="1" applyFont="1" applyFill="1" applyBorder="1" applyAlignment="1">
      <alignment horizontal="center" vertical="center" wrapText="1"/>
    </xf>
    <xf numFmtId="1" fontId="19" fillId="24" borderId="17" xfId="55" applyNumberFormat="1" applyFont="1" applyFill="1" applyBorder="1" applyAlignment="1">
      <alignment horizontal="right" vertical="center"/>
    </xf>
    <xf numFmtId="1" fontId="23" fillId="24" borderId="8" xfId="55" applyNumberFormat="1" applyFont="1" applyFill="1" applyBorder="1" applyAlignment="1">
      <alignment horizontal="right" vertical="center"/>
    </xf>
    <xf numFmtId="1" fontId="21" fillId="24" borderId="10" xfId="55" applyNumberFormat="1" applyFont="1" applyFill="1" applyBorder="1" applyAlignment="1">
      <alignment horizontal="right" vertical="center"/>
    </xf>
    <xf numFmtId="1" fontId="21" fillId="24" borderId="10" xfId="55" applyNumberFormat="1" applyFont="1" applyFill="1" applyBorder="1" applyAlignment="1">
      <alignment horizontal="right" vertical="center" wrapText="1"/>
    </xf>
    <xf numFmtId="1" fontId="21" fillId="24" borderId="12" xfId="55" applyNumberFormat="1" applyFont="1" applyFill="1" applyBorder="1" applyAlignment="1">
      <alignment horizontal="right" vertical="center"/>
    </xf>
    <xf numFmtId="1" fontId="23" fillId="24" borderId="15" xfId="55" applyNumberFormat="1" applyFont="1" applyFill="1" applyBorder="1" applyAlignment="1">
      <alignment horizontal="right" vertical="center"/>
    </xf>
    <xf numFmtId="1" fontId="23" fillId="24" borderId="17" xfId="55" applyNumberFormat="1" applyFont="1" applyFill="1" applyBorder="1" applyAlignment="1">
      <alignment horizontal="right" vertical="center"/>
    </xf>
    <xf numFmtId="219" fontId="19" fillId="24" borderId="22" xfId="55" applyNumberFormat="1" applyFont="1" applyFill="1" applyBorder="1" applyAlignment="1">
      <alignment horizontal="right" vertical="center"/>
    </xf>
    <xf numFmtId="219" fontId="19" fillId="24" borderId="6" xfId="55" applyNumberFormat="1" applyFont="1" applyFill="1" applyBorder="1" applyAlignment="1">
      <alignment horizontal="right" vertical="center"/>
    </xf>
    <xf numFmtId="219" fontId="19" fillId="24" borderId="23" xfId="55" applyNumberFormat="1" applyFont="1" applyFill="1" applyBorder="1" applyAlignment="1">
      <alignment horizontal="right" vertical="center"/>
    </xf>
    <xf numFmtId="219" fontId="19" fillId="24" borderId="12" xfId="55" applyNumberFormat="1" applyFont="1" applyFill="1" applyBorder="1" applyAlignment="1">
      <alignment horizontal="right" vertical="center"/>
    </xf>
    <xf numFmtId="0" fontId="19" fillId="24" borderId="10" xfId="0" applyFont="1" applyFill="1" applyBorder="1" applyAlignment="1">
      <alignment horizontal="left" vertical="center" wrapText="1"/>
    </xf>
    <xf numFmtId="49" fontId="19" fillId="0" borderId="24" xfId="0" applyNumberFormat="1" applyFont="1" applyBorder="1" applyAlignment="1">
      <alignment horizontal="center" vertical="center"/>
    </xf>
    <xf numFmtId="49" fontId="19" fillId="0" borderId="25" xfId="0" applyNumberFormat="1" applyFont="1" applyBorder="1" applyAlignment="1">
      <alignment horizontal="center" vertical="center"/>
    </xf>
    <xf numFmtId="0" fontId="19" fillId="0" borderId="25" xfId="0" applyFont="1" applyBorder="1" applyAlignment="1">
      <alignment horizontal="left" vertical="center" wrapText="1"/>
    </xf>
    <xf numFmtId="219" fontId="23" fillId="24" borderId="15" xfId="55" applyNumberFormat="1" applyFont="1" applyFill="1" applyBorder="1" applyAlignment="1">
      <alignment horizontal="right" vertical="center"/>
    </xf>
    <xf numFmtId="49" fontId="19" fillId="0" borderId="26" xfId="0" applyNumberFormat="1" applyFont="1" applyBorder="1" applyAlignment="1">
      <alignment horizontal="center" vertical="center"/>
    </xf>
    <xf numFmtId="49" fontId="19" fillId="0" borderId="27" xfId="0" applyNumberFormat="1" applyFont="1" applyBorder="1" applyAlignment="1">
      <alignment horizontal="center" vertical="center"/>
    </xf>
    <xf numFmtId="0" fontId="19" fillId="0" borderId="27" xfId="0" applyFont="1" applyBorder="1" applyAlignment="1">
      <alignment horizontal="left" vertical="center" wrapText="1"/>
    </xf>
    <xf numFmtId="219" fontId="21" fillId="24" borderId="10" xfId="55" applyNumberFormat="1" applyFont="1" applyFill="1" applyBorder="1" applyAlignment="1">
      <alignment horizontal="right" vertical="center"/>
    </xf>
    <xf numFmtId="200" fontId="19" fillId="24" borderId="10" xfId="47" applyNumberFormat="1" applyFont="1" applyFill="1" applyBorder="1" applyAlignment="1">
      <alignment horizontal="left" vertical="center" wrapText="1"/>
    </xf>
    <xf numFmtId="219" fontId="23" fillId="24" borderId="28" xfId="55" applyNumberFormat="1" applyFont="1" applyFill="1" applyBorder="1" applyAlignment="1">
      <alignment horizontal="right" vertical="center"/>
    </xf>
    <xf numFmtId="219" fontId="23" fillId="24" borderId="8" xfId="55" applyNumberFormat="1" applyFont="1" applyFill="1" applyBorder="1" applyAlignment="1">
      <alignment horizontal="right" vertical="center"/>
    </xf>
    <xf numFmtId="219" fontId="23" fillId="24" borderId="29" xfId="55" applyNumberFormat="1" applyFont="1" applyFill="1" applyBorder="1" applyAlignment="1">
      <alignment horizontal="right" vertical="center"/>
    </xf>
    <xf numFmtId="49" fontId="19" fillId="24" borderId="13" xfId="0" applyNumberFormat="1" applyFont="1" applyFill="1" applyBorder="1" applyAlignment="1">
      <alignment horizontal="center" vertical="center" wrapText="1"/>
    </xf>
    <xf numFmtId="49" fontId="19" fillId="24" borderId="6" xfId="0" applyNumberFormat="1" applyFont="1" applyFill="1" applyBorder="1" applyAlignment="1">
      <alignment horizontal="center" vertical="center" wrapText="1"/>
    </xf>
    <xf numFmtId="49" fontId="19" fillId="24" borderId="17" xfId="0" applyNumberFormat="1" applyFont="1" applyFill="1" applyBorder="1" applyAlignment="1">
      <alignment horizontal="center" vertical="center" wrapText="1"/>
    </xf>
    <xf numFmtId="0" fontId="19" fillId="24" borderId="13" xfId="0" applyFont="1" applyFill="1" applyBorder="1" applyAlignment="1">
      <alignment horizontal="center" vertical="center" wrapText="1"/>
    </xf>
    <xf numFmtId="49" fontId="19" fillId="24" borderId="8" xfId="0" applyNumberFormat="1" applyFont="1" applyFill="1" applyBorder="1" applyAlignment="1">
      <alignment horizontal="center" vertical="center" wrapText="1"/>
    </xf>
    <xf numFmtId="49" fontId="19" fillId="24" borderId="12" xfId="0" applyNumberFormat="1" applyFont="1" applyFill="1" applyBorder="1" applyAlignment="1">
      <alignment horizontal="center" vertical="center" wrapText="1"/>
    </xf>
    <xf numFmtId="49" fontId="19" fillId="24" borderId="7" xfId="0" applyNumberFormat="1" applyFont="1" applyFill="1" applyBorder="1" applyAlignment="1">
      <alignment horizontal="center" vertical="center" wrapText="1"/>
    </xf>
    <xf numFmtId="49" fontId="19" fillId="24" borderId="11" xfId="0" applyNumberFormat="1" applyFont="1" applyFill="1" applyBorder="1" applyAlignment="1">
      <alignment horizontal="center" vertical="center" wrapText="1"/>
    </xf>
    <xf numFmtId="0" fontId="19" fillId="24" borderId="6" xfId="0" applyFont="1" applyFill="1" applyBorder="1" applyAlignment="1">
      <alignment horizontal="center" vertical="center" wrapText="1"/>
    </xf>
    <xf numFmtId="0" fontId="19" fillId="24" borderId="8" xfId="0" applyFont="1" applyFill="1" applyBorder="1" applyAlignment="1">
      <alignment horizontal="center" vertical="center" wrapText="1"/>
    </xf>
    <xf numFmtId="0" fontId="19" fillId="24" borderId="12" xfId="0" applyFont="1" applyFill="1" applyBorder="1" applyAlignment="1">
      <alignment horizontal="center" vertical="center" wrapText="1"/>
    </xf>
    <xf numFmtId="49" fontId="19" fillId="24" borderId="7" xfId="0" applyNumberFormat="1" applyFont="1" applyFill="1" applyBorder="1" applyAlignment="1">
      <alignment horizontal="center" vertical="center" wrapText="1"/>
    </xf>
    <xf numFmtId="49" fontId="19" fillId="24" borderId="8" xfId="0" applyNumberFormat="1" applyFont="1" applyFill="1" applyBorder="1" applyAlignment="1">
      <alignment horizontal="center" vertical="center" wrapText="1"/>
    </xf>
    <xf numFmtId="219" fontId="23" fillId="24" borderId="30" xfId="55" applyNumberFormat="1" applyFont="1" applyFill="1" applyBorder="1" applyAlignment="1">
      <alignment horizontal="right" vertical="center"/>
    </xf>
    <xf numFmtId="49" fontId="19" fillId="24" borderId="0" xfId="0" applyNumberFormat="1" applyFont="1" applyFill="1" applyBorder="1" applyAlignment="1">
      <alignment horizontal="center" vertical="center" wrapText="1"/>
    </xf>
    <xf numFmtId="0" fontId="19" fillId="24" borderId="0" xfId="0" applyFont="1" applyFill="1" applyBorder="1" applyAlignment="1">
      <alignment vertical="center" wrapText="1"/>
    </xf>
    <xf numFmtId="0" fontId="19" fillId="0" borderId="6" xfId="0" applyFont="1" applyBorder="1"/>
    <xf numFmtId="219" fontId="23" fillId="24" borderId="31" xfId="55" applyNumberFormat="1" applyFont="1" applyFill="1" applyBorder="1" applyAlignment="1">
      <alignment horizontal="right" vertical="center"/>
    </xf>
    <xf numFmtId="219" fontId="23" fillId="24" borderId="6" xfId="55" applyNumberFormat="1" applyFont="1" applyFill="1" applyBorder="1" applyAlignment="1">
      <alignment horizontal="right" vertical="center"/>
    </xf>
    <xf numFmtId="219" fontId="23" fillId="24" borderId="13" xfId="55" applyNumberFormat="1" applyFont="1" applyFill="1" applyBorder="1" applyAlignment="1">
      <alignment horizontal="right" vertical="center"/>
    </xf>
    <xf numFmtId="219" fontId="23" fillId="24" borderId="17" xfId="55" applyNumberFormat="1" applyFont="1" applyFill="1" applyBorder="1" applyAlignment="1">
      <alignment horizontal="right" vertical="center"/>
    </xf>
    <xf numFmtId="0" fontId="2" fillId="24" borderId="0" xfId="0" applyNumberFormat="1" applyFont="1" applyFill="1" applyAlignment="1" applyProtection="1"/>
    <xf numFmtId="0" fontId="24" fillId="24" borderId="5" xfId="0" applyFont="1" applyFill="1" applyBorder="1" applyAlignment="1">
      <alignment horizontal="left" vertical="center" wrapText="1"/>
    </xf>
    <xf numFmtId="0" fontId="21" fillId="24" borderId="0" xfId="0" applyFont="1" applyFill="1" applyAlignment="1">
      <alignment horizontal="center" vertical="center" wrapText="1"/>
    </xf>
    <xf numFmtId="0" fontId="25" fillId="24" borderId="0" xfId="0" applyFont="1" applyFill="1" applyAlignment="1">
      <alignment horizontal="center" vertical="center" wrapText="1"/>
    </xf>
    <xf numFmtId="0" fontId="2" fillId="24" borderId="0" xfId="0" applyFont="1" applyFill="1" applyBorder="1" applyAlignment="1">
      <alignment horizontal="center"/>
    </xf>
    <xf numFmtId="0" fontId="22" fillId="24" borderId="6" xfId="0" applyFont="1" applyFill="1" applyBorder="1" applyAlignment="1">
      <alignment vertical="center" wrapText="1"/>
    </xf>
    <xf numFmtId="0" fontId="22" fillId="24" borderId="12" xfId="0" applyFont="1" applyFill="1" applyBorder="1" applyAlignment="1">
      <alignment horizontal="center" vertical="center" wrapText="1"/>
    </xf>
    <xf numFmtId="200" fontId="21" fillId="24" borderId="8" xfId="47" applyNumberFormat="1" applyFont="1" applyFill="1" applyBorder="1" applyAlignment="1">
      <alignment horizontal="center" vertical="center"/>
    </xf>
    <xf numFmtId="1" fontId="21" fillId="24" borderId="8" xfId="55" applyNumberFormat="1" applyFont="1" applyFill="1" applyBorder="1" applyAlignment="1">
      <alignment horizontal="right" vertical="center"/>
    </xf>
    <xf numFmtId="1" fontId="21" fillId="24" borderId="32" xfId="55" applyNumberFormat="1" applyFont="1" applyFill="1" applyBorder="1" applyAlignment="1">
      <alignment horizontal="right" vertical="center"/>
    </xf>
    <xf numFmtId="200" fontId="21" fillId="24" borderId="8" xfId="47" applyNumberFormat="1" applyFont="1" applyFill="1" applyBorder="1" applyAlignment="1">
      <alignment horizontal="center" vertical="top"/>
    </xf>
    <xf numFmtId="1" fontId="21" fillId="24" borderId="8" xfId="55" applyNumberFormat="1" applyFont="1" applyFill="1" applyBorder="1" applyAlignment="1">
      <alignment horizontal="right" vertical="top"/>
    </xf>
    <xf numFmtId="200" fontId="19" fillId="24" borderId="8" xfId="47" applyNumberFormat="1" applyFont="1" applyFill="1" applyBorder="1" applyAlignment="1">
      <alignment vertical="top" wrapText="1"/>
    </xf>
    <xf numFmtId="219" fontId="26" fillId="24" borderId="8" xfId="55" applyNumberFormat="1" applyFont="1" applyFill="1" applyBorder="1" applyAlignment="1">
      <alignment horizontal="right" vertical="center"/>
    </xf>
    <xf numFmtId="219" fontId="26" fillId="24" borderId="32" xfId="55" applyNumberFormat="1" applyFont="1" applyFill="1" applyBorder="1" applyAlignment="1">
      <alignment horizontal="right" vertical="center"/>
    </xf>
    <xf numFmtId="219" fontId="26" fillId="24" borderId="6" xfId="55" applyNumberFormat="1" applyFont="1" applyFill="1" applyBorder="1" applyAlignment="1">
      <alignment horizontal="right" vertical="center"/>
    </xf>
    <xf numFmtId="219" fontId="19" fillId="24" borderId="17" xfId="55" applyNumberFormat="1" applyFont="1" applyFill="1" applyBorder="1" applyAlignment="1">
      <alignment horizontal="right" vertical="center"/>
    </xf>
    <xf numFmtId="219" fontId="26" fillId="24" borderId="17" xfId="55" applyNumberFormat="1" applyFont="1" applyFill="1" applyBorder="1" applyAlignment="1">
      <alignment horizontal="right" vertical="center"/>
    </xf>
    <xf numFmtId="200" fontId="19" fillId="24" borderId="10" xfId="47" applyNumberFormat="1" applyFont="1" applyFill="1" applyBorder="1" applyAlignment="1">
      <alignment vertical="top" wrapText="1"/>
    </xf>
    <xf numFmtId="219" fontId="26" fillId="24" borderId="10" xfId="55" applyNumberFormat="1" applyFont="1" applyFill="1" applyBorder="1" applyAlignment="1">
      <alignment horizontal="right" vertical="center"/>
    </xf>
    <xf numFmtId="219" fontId="26" fillId="24" borderId="29" xfId="55" applyNumberFormat="1" applyFont="1" applyFill="1" applyBorder="1" applyAlignment="1">
      <alignment horizontal="right" vertical="center"/>
    </xf>
    <xf numFmtId="219" fontId="21" fillId="24" borderId="29" xfId="55" applyNumberFormat="1" applyFont="1" applyFill="1" applyBorder="1" applyAlignment="1">
      <alignment horizontal="right" vertical="center"/>
    </xf>
    <xf numFmtId="219" fontId="19" fillId="24" borderId="19" xfId="55" applyNumberFormat="1" applyFont="1" applyFill="1" applyBorder="1" applyAlignment="1">
      <alignment horizontal="center" vertical="center"/>
    </xf>
    <xf numFmtId="219" fontId="19" fillId="24" borderId="13" xfId="55" applyNumberFormat="1" applyFont="1" applyFill="1" applyBorder="1" applyAlignment="1">
      <alignment horizontal="right" vertical="center" wrapText="1"/>
    </xf>
    <xf numFmtId="219" fontId="19" fillId="24" borderId="33" xfId="55" applyNumberFormat="1" applyFont="1" applyFill="1" applyBorder="1" applyAlignment="1">
      <alignment horizontal="right" vertical="center" wrapText="1"/>
    </xf>
    <xf numFmtId="219" fontId="19" fillId="24" borderId="20" xfId="55" applyNumberFormat="1" applyFont="1" applyFill="1" applyBorder="1" applyAlignment="1">
      <alignment horizontal="right" vertical="center"/>
    </xf>
    <xf numFmtId="219" fontId="19" fillId="24" borderId="16" xfId="55" applyNumberFormat="1" applyFont="1" applyFill="1" applyBorder="1" applyAlignment="1">
      <alignment horizontal="right" vertical="center" wrapText="1"/>
    </xf>
    <xf numFmtId="219" fontId="19" fillId="24" borderId="34" xfId="55" applyNumberFormat="1" applyFont="1" applyFill="1" applyBorder="1" applyAlignment="1">
      <alignment horizontal="right" vertical="center" wrapText="1"/>
    </xf>
    <xf numFmtId="219" fontId="19" fillId="24" borderId="33" xfId="55" applyNumberFormat="1" applyFont="1" applyFill="1" applyBorder="1" applyAlignment="1">
      <alignment horizontal="right" vertical="center"/>
    </xf>
    <xf numFmtId="219" fontId="19" fillId="24" borderId="35" xfId="55" applyNumberFormat="1" applyFont="1" applyFill="1" applyBorder="1" applyAlignment="1">
      <alignment horizontal="right" vertical="center"/>
    </xf>
    <xf numFmtId="219" fontId="21" fillId="24" borderId="6" xfId="55" applyNumberFormat="1" applyFont="1" applyFill="1" applyBorder="1" applyAlignment="1">
      <alignment horizontal="right" vertical="center"/>
    </xf>
    <xf numFmtId="200" fontId="19" fillId="24" borderId="12" xfId="47" applyNumberFormat="1" applyFont="1" applyFill="1" applyBorder="1" applyAlignment="1">
      <alignment vertical="top" wrapText="1"/>
    </xf>
    <xf numFmtId="0" fontId="19" fillId="23" borderId="25" xfId="0" applyFont="1" applyFill="1" applyBorder="1" applyAlignment="1">
      <alignment horizontal="left" wrapText="1"/>
    </xf>
    <xf numFmtId="200" fontId="19" fillId="24" borderId="15" xfId="47" applyNumberFormat="1" applyFont="1" applyFill="1" applyBorder="1" applyAlignment="1">
      <alignment vertical="top" wrapText="1"/>
    </xf>
    <xf numFmtId="0" fontId="19" fillId="23" borderId="27" xfId="0" applyFont="1" applyFill="1" applyBorder="1" applyAlignment="1">
      <alignment horizontal="left" vertical="center" wrapText="1"/>
    </xf>
    <xf numFmtId="200" fontId="19" fillId="24" borderId="10" xfId="47" applyNumberFormat="1" applyFont="1" applyFill="1" applyBorder="1" applyAlignment="1">
      <alignment horizontal="center" vertical="center" wrapText="1"/>
    </xf>
    <xf numFmtId="219" fontId="23" fillId="24" borderId="18" xfId="55" applyNumberFormat="1" applyFont="1" applyFill="1" applyBorder="1" applyAlignment="1">
      <alignment horizontal="right" vertical="center" wrapText="1"/>
    </xf>
    <xf numFmtId="219" fontId="23" fillId="24" borderId="10" xfId="55" applyNumberFormat="1" applyFont="1" applyFill="1" applyBorder="1" applyAlignment="1">
      <alignment horizontal="right" vertical="center" wrapText="1"/>
    </xf>
    <xf numFmtId="219" fontId="23" fillId="24" borderId="29" xfId="55" applyNumberFormat="1" applyFont="1" applyFill="1" applyBorder="1" applyAlignment="1">
      <alignment horizontal="right" vertical="center" wrapText="1"/>
    </xf>
    <xf numFmtId="219" fontId="21" fillId="24" borderId="29" xfId="55" applyNumberFormat="1" applyFont="1" applyFill="1" applyBorder="1" applyAlignment="1">
      <alignment horizontal="right" vertical="center" wrapText="1"/>
    </xf>
    <xf numFmtId="219" fontId="26" fillId="24" borderId="13" xfId="55" applyNumberFormat="1" applyFont="1" applyFill="1" applyBorder="1" applyAlignment="1">
      <alignment horizontal="right" vertical="center" wrapText="1"/>
    </xf>
    <xf numFmtId="219" fontId="26" fillId="24" borderId="6" xfId="55" applyNumberFormat="1" applyFont="1" applyFill="1" applyBorder="1" applyAlignment="1">
      <alignment horizontal="right" vertical="center" wrapText="1"/>
    </xf>
    <xf numFmtId="219" fontId="19" fillId="24" borderId="6" xfId="55" applyNumberFormat="1" applyFont="1" applyFill="1" applyBorder="1" applyAlignment="1">
      <alignment horizontal="right" vertical="center" wrapText="1"/>
    </xf>
    <xf numFmtId="200" fontId="21" fillId="24" borderId="10" xfId="47" applyNumberFormat="1" applyFont="1" applyFill="1" applyBorder="1" applyAlignment="1">
      <alignment vertical="top" wrapText="1"/>
    </xf>
    <xf numFmtId="1" fontId="21" fillId="24" borderId="18" xfId="55" applyNumberFormat="1" applyFont="1" applyFill="1" applyBorder="1" applyAlignment="1">
      <alignment horizontal="right" vertical="center"/>
    </xf>
    <xf numFmtId="1" fontId="21" fillId="24" borderId="18" xfId="55" applyNumberFormat="1" applyFont="1" applyFill="1" applyBorder="1" applyAlignment="1">
      <alignment horizontal="right" vertical="center" wrapText="1"/>
    </xf>
    <xf numFmtId="1" fontId="23" fillId="24" borderId="30" xfId="55" applyNumberFormat="1" applyFont="1" applyFill="1" applyBorder="1" applyAlignment="1">
      <alignment horizontal="right" vertical="center"/>
    </xf>
    <xf numFmtId="1" fontId="26" fillId="24" borderId="15" xfId="55" applyNumberFormat="1" applyFont="1" applyFill="1" applyBorder="1" applyAlignment="1">
      <alignment horizontal="right" vertical="center"/>
    </xf>
    <xf numFmtId="1" fontId="26" fillId="24" borderId="31" xfId="55" applyNumberFormat="1" applyFont="1" applyFill="1" applyBorder="1" applyAlignment="1">
      <alignment horizontal="right" vertical="center"/>
    </xf>
    <xf numFmtId="1" fontId="21" fillId="24" borderId="23" xfId="55" applyNumberFormat="1" applyFont="1" applyFill="1" applyBorder="1" applyAlignment="1">
      <alignment horizontal="right" vertical="center"/>
    </xf>
    <xf numFmtId="1" fontId="26" fillId="24" borderId="12" xfId="55" applyNumberFormat="1" applyFont="1" applyFill="1" applyBorder="1" applyAlignment="1">
      <alignment horizontal="right" vertical="center"/>
    </xf>
    <xf numFmtId="1" fontId="26" fillId="24" borderId="36" xfId="55" applyNumberFormat="1" applyFont="1" applyFill="1" applyBorder="1" applyAlignment="1">
      <alignment horizontal="right" vertical="center"/>
    </xf>
    <xf numFmtId="1" fontId="26" fillId="24" borderId="17" xfId="55" applyNumberFormat="1" applyFont="1" applyFill="1" applyBorder="1" applyAlignment="1">
      <alignment horizontal="right" vertical="center"/>
    </xf>
    <xf numFmtId="1" fontId="26" fillId="24" borderId="6" xfId="55" applyNumberFormat="1" applyFont="1" applyFill="1" applyBorder="1" applyAlignment="1">
      <alignment horizontal="right" vertical="center"/>
    </xf>
    <xf numFmtId="1" fontId="23" fillId="24" borderId="29" xfId="55" applyNumberFormat="1" applyFont="1" applyFill="1" applyBorder="1" applyAlignment="1">
      <alignment horizontal="right" vertical="center"/>
    </xf>
    <xf numFmtId="219" fontId="26" fillId="24" borderId="13" xfId="55" applyNumberFormat="1" applyFont="1" applyFill="1" applyBorder="1" applyAlignment="1">
      <alignment horizontal="right" vertical="center"/>
    </xf>
    <xf numFmtId="219" fontId="26" fillId="24" borderId="33" xfId="55" applyNumberFormat="1" applyFont="1" applyFill="1" applyBorder="1" applyAlignment="1">
      <alignment horizontal="right" vertical="center"/>
    </xf>
    <xf numFmtId="219" fontId="26" fillId="24" borderId="16" xfId="55" applyNumberFormat="1" applyFont="1" applyFill="1" applyBorder="1" applyAlignment="1">
      <alignment horizontal="right" vertical="center"/>
    </xf>
    <xf numFmtId="219" fontId="26" fillId="24" borderId="34" xfId="55" applyNumberFormat="1" applyFont="1" applyFill="1" applyBorder="1" applyAlignment="1">
      <alignment horizontal="right" vertical="center"/>
    </xf>
    <xf numFmtId="1" fontId="21" fillId="24" borderId="18" xfId="55" applyNumberFormat="1" applyFont="1" applyFill="1" applyBorder="1" applyAlignment="1">
      <alignment horizontal="right" vertical="top"/>
    </xf>
    <xf numFmtId="1" fontId="21" fillId="24" borderId="29" xfId="55" applyNumberFormat="1" applyFont="1" applyFill="1" applyBorder="1" applyAlignment="1">
      <alignment horizontal="right" vertical="top"/>
    </xf>
    <xf numFmtId="200" fontId="19" fillId="24" borderId="0" xfId="47" applyNumberFormat="1" applyFont="1" applyFill="1" applyBorder="1" applyAlignment="1">
      <alignment vertical="top" wrapText="1"/>
    </xf>
    <xf numFmtId="220" fontId="21" fillId="24" borderId="0" xfId="55" applyNumberFormat="1" applyFont="1" applyFill="1" applyBorder="1" applyAlignment="1">
      <alignment horizontal="right" vertical="top"/>
    </xf>
    <xf numFmtId="219" fontId="21" fillId="24" borderId="0" xfId="55" applyNumberFormat="1" applyFont="1" applyFill="1" applyBorder="1" applyAlignment="1">
      <alignment horizontal="right" vertical="top"/>
    </xf>
    <xf numFmtId="200" fontId="21" fillId="0" borderId="0" xfId="0" applyNumberFormat="1" applyFont="1" applyBorder="1" applyAlignment="1">
      <alignment vertical="justify"/>
    </xf>
    <xf numFmtId="213" fontId="21" fillId="0" borderId="0" xfId="0" applyNumberFormat="1" applyFont="1" applyBorder="1" applyAlignment="1">
      <alignment vertical="justify"/>
    </xf>
    <xf numFmtId="0" fontId="19" fillId="24" borderId="0" xfId="0" applyFont="1" applyFill="1" applyAlignment="1">
      <alignment horizontal="center" wrapText="1"/>
    </xf>
    <xf numFmtId="0" fontId="19" fillId="0" borderId="0" xfId="0" applyFont="1" applyAlignment="1">
      <alignment horizontal="left"/>
    </xf>
    <xf numFmtId="0" fontId="19" fillId="24" borderId="0" xfId="0" applyFont="1" applyFill="1" applyBorder="1" applyAlignment="1">
      <alignment horizontal="left" vertical="top" wrapText="1"/>
    </xf>
    <xf numFmtId="49" fontId="19" fillId="24" borderId="7" xfId="0" applyNumberFormat="1" applyFont="1" applyFill="1" applyBorder="1" applyAlignment="1">
      <alignment horizontal="center" vertical="center" wrapText="1"/>
    </xf>
    <xf numFmtId="49" fontId="19" fillId="24" borderId="11" xfId="0" applyNumberFormat="1" applyFont="1" applyFill="1" applyBorder="1" applyAlignment="1">
      <alignment horizontal="center" vertical="center" wrapText="1"/>
    </xf>
    <xf numFmtId="0" fontId="19" fillId="24" borderId="6" xfId="0" applyFont="1" applyFill="1" applyBorder="1" applyAlignment="1">
      <alignment horizontal="center" vertical="center" wrapText="1"/>
    </xf>
    <xf numFmtId="0" fontId="19" fillId="24" borderId="17" xfId="0" applyFont="1" applyFill="1" applyBorder="1" applyAlignment="1">
      <alignment horizontal="center" vertical="center" wrapText="1"/>
    </xf>
    <xf numFmtId="0" fontId="19" fillId="24" borderId="8" xfId="0" applyFont="1" applyFill="1" applyBorder="1" applyAlignment="1">
      <alignment horizontal="center" vertical="center" wrapText="1"/>
    </xf>
    <xf numFmtId="0" fontId="19" fillId="24" borderId="12" xfId="0" applyFont="1" applyFill="1" applyBorder="1" applyAlignment="1">
      <alignment horizontal="center" vertical="center" wrapText="1"/>
    </xf>
    <xf numFmtId="49" fontId="19" fillId="24" borderId="8" xfId="0" applyNumberFormat="1" applyFont="1" applyFill="1" applyBorder="1" applyAlignment="1">
      <alignment horizontal="center" vertical="center" wrapText="1"/>
    </xf>
    <xf numFmtId="49" fontId="19" fillId="24" borderId="12" xfId="0" applyNumberFormat="1" applyFont="1" applyFill="1" applyBorder="1" applyAlignment="1">
      <alignment horizontal="center" vertical="center" wrapText="1"/>
    </xf>
    <xf numFmtId="49" fontId="19" fillId="24" borderId="6" xfId="0" applyNumberFormat="1" applyFont="1" applyFill="1" applyBorder="1" applyAlignment="1">
      <alignment horizontal="center" vertical="center" wrapText="1"/>
    </xf>
    <xf numFmtId="49" fontId="19" fillId="24" borderId="17" xfId="0" applyNumberFormat="1" applyFont="1" applyFill="1" applyBorder="1" applyAlignment="1">
      <alignment horizontal="center" vertical="center" wrapText="1"/>
    </xf>
    <xf numFmtId="0" fontId="17" fillId="24" borderId="0" xfId="0" applyFont="1" applyFill="1" applyBorder="1" applyAlignment="1">
      <alignment horizontal="right"/>
    </xf>
    <xf numFmtId="0" fontId="22" fillId="24" borderId="17" xfId="0" applyFont="1" applyFill="1" applyBorder="1" applyAlignment="1">
      <alignment horizontal="center" vertical="center" wrapText="1"/>
    </xf>
    <xf numFmtId="0" fontId="22" fillId="24" borderId="13" xfId="0" applyFont="1" applyFill="1" applyBorder="1" applyAlignment="1">
      <alignment horizontal="center" vertical="center" wrapText="1"/>
    </xf>
    <xf numFmtId="0" fontId="19" fillId="24" borderId="13" xfId="0" applyFont="1" applyFill="1" applyBorder="1" applyAlignment="1">
      <alignment horizontal="center" vertical="center" wrapText="1"/>
    </xf>
    <xf numFmtId="0" fontId="19" fillId="24" borderId="16" xfId="0" applyFont="1" applyFill="1" applyBorder="1" applyAlignment="1">
      <alignment horizontal="center" vertical="center" wrapText="1"/>
    </xf>
    <xf numFmtId="49" fontId="19" fillId="24" borderId="37" xfId="0" applyNumberFormat="1" applyFont="1" applyFill="1" applyBorder="1" applyAlignment="1">
      <alignment horizontal="center" vertical="center" wrapText="1"/>
    </xf>
    <xf numFmtId="49" fontId="19" fillId="24" borderId="38" xfId="0" applyNumberFormat="1" applyFont="1" applyFill="1" applyBorder="1" applyAlignment="1">
      <alignment horizontal="center" vertical="center" wrapText="1"/>
    </xf>
    <xf numFmtId="49" fontId="19" fillId="24" borderId="13" xfId="0" applyNumberFormat="1" applyFont="1" applyFill="1" applyBorder="1" applyAlignment="1">
      <alignment horizontal="center" vertical="center" wrapText="1"/>
    </xf>
    <xf numFmtId="49" fontId="19" fillId="24" borderId="16" xfId="0" applyNumberFormat="1" applyFont="1" applyFill="1" applyBorder="1" applyAlignment="1">
      <alignment horizontal="center" vertical="center" wrapText="1"/>
    </xf>
    <xf numFmtId="0" fontId="19" fillId="24" borderId="0" xfId="0" applyFont="1" applyFill="1" applyAlignment="1">
      <alignment horizontal="center" vertical="center" wrapText="1"/>
    </xf>
    <xf numFmtId="0" fontId="22" fillId="24" borderId="17" xfId="0" applyFont="1" applyFill="1" applyBorder="1" applyAlignment="1">
      <alignment horizontal="center" vertical="top"/>
    </xf>
    <xf numFmtId="0" fontId="22" fillId="24" borderId="13" xfId="0" applyFont="1" applyFill="1" applyBorder="1" applyAlignment="1">
      <alignment horizontal="center" vertical="top"/>
    </xf>
    <xf numFmtId="49" fontId="22" fillId="24" borderId="17" xfId="0" applyNumberFormat="1" applyFont="1" applyFill="1" applyBorder="1" applyAlignment="1">
      <alignment horizontal="center" vertical="top" wrapText="1"/>
    </xf>
    <xf numFmtId="49" fontId="22" fillId="24" borderId="13" xfId="0" applyNumberFormat="1" applyFont="1" applyFill="1" applyBorder="1" applyAlignment="1">
      <alignment horizontal="center" vertical="top" wrapText="1"/>
    </xf>
    <xf numFmtId="0" fontId="21" fillId="24" borderId="0" xfId="0" applyFont="1" applyFill="1" applyAlignment="1">
      <alignment horizontal="center" vertical="center" wrapText="1"/>
    </xf>
    <xf numFmtId="0" fontId="22" fillId="24" borderId="22" xfId="0" applyFont="1" applyFill="1" applyBorder="1" applyAlignment="1">
      <alignment horizontal="center" vertical="top"/>
    </xf>
    <xf numFmtId="0" fontId="22" fillId="24" borderId="39" xfId="0" applyFont="1" applyFill="1" applyBorder="1" applyAlignment="1">
      <alignment horizontal="center" vertical="top"/>
    </xf>
    <xf numFmtId="0" fontId="2" fillId="24" borderId="0" xfId="0" applyFont="1" applyFill="1" applyAlignment="1">
      <alignment horizontal="center" vertical="center" wrapText="1"/>
    </xf>
  </cellXfs>
  <cellStyles count="56">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Normal_meresha_07" xfId="19"/>
    <cellStyle name="Акцент1" xfId="20"/>
    <cellStyle name="Акцент2" xfId="21"/>
    <cellStyle name="Акцент3" xfId="22"/>
    <cellStyle name="Акцент4" xfId="23"/>
    <cellStyle name="Акцент5" xfId="24"/>
    <cellStyle name="Акцент6" xfId="25"/>
    <cellStyle name="Вывод" xfId="26"/>
    <cellStyle name="Вычисление" xfId="27"/>
    <cellStyle name="Звичайний 10" xfId="28"/>
    <cellStyle name="Звичайний 11" xfId="29"/>
    <cellStyle name="Звичайний 12" xfId="30"/>
    <cellStyle name="Звичайний 13" xfId="31"/>
    <cellStyle name="Звичайний 14" xfId="32"/>
    <cellStyle name="Звичайний 15" xfId="33"/>
    <cellStyle name="Звичайний 16" xfId="34"/>
    <cellStyle name="Звичайний 17" xfId="35"/>
    <cellStyle name="Звичайний 18" xfId="36"/>
    <cellStyle name="Звичайний 19" xfId="37"/>
    <cellStyle name="Звичайний 2" xfId="38"/>
    <cellStyle name="Звичайний 20" xfId="39"/>
    <cellStyle name="Звичайний 3" xfId="40"/>
    <cellStyle name="Звичайний 4" xfId="41"/>
    <cellStyle name="Звичайний 5" xfId="42"/>
    <cellStyle name="Звичайний 6" xfId="43"/>
    <cellStyle name="Звичайний 7" xfId="44"/>
    <cellStyle name="Звичайний 8" xfId="45"/>
    <cellStyle name="Звичайний 9" xfId="46"/>
    <cellStyle name="Звичайний_Додаток _ 3 зм_ни 4575" xfId="47"/>
    <cellStyle name="Итог" xfId="48"/>
    <cellStyle name="Нейтральный" xfId="49"/>
    <cellStyle name="Обычный" xfId="0" builtinId="0"/>
    <cellStyle name="Обычный 2" xfId="50"/>
    <cellStyle name="Плохой" xfId="51"/>
    <cellStyle name="Пояснение" xfId="52"/>
    <cellStyle name="Примечание" xfId="53"/>
    <cellStyle name="Стиль 1" xfId="54"/>
    <cellStyle name="Финансовый" xfId="55"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76"/>
  <sheetViews>
    <sheetView tabSelected="1" view="pageBreakPreview" topLeftCell="B61" zoomScale="112" zoomScaleNormal="100" zoomScaleSheetLayoutView="112" workbookViewId="0">
      <selection activeCell="K11" sqref="K11"/>
    </sheetView>
  </sheetViews>
  <sheetFormatPr defaultColWidth="9.109375" defaultRowHeight="13.2"/>
  <cols>
    <col min="1" max="1" width="3.77734375" style="2" hidden="1" customWidth="1"/>
    <col min="2" max="2" width="14.33203125" style="5" customWidth="1"/>
    <col min="3" max="3" width="12.44140625" style="5" customWidth="1"/>
    <col min="4" max="4" width="12.109375" style="5" customWidth="1"/>
    <col min="5" max="5" width="40.44140625" style="2" customWidth="1"/>
    <col min="6" max="6" width="54.44140625" style="2" customWidth="1"/>
    <col min="7" max="7" width="34.6640625" style="2" customWidth="1"/>
    <col min="8" max="8" width="14.33203125" style="2" customWidth="1"/>
    <col min="9" max="9" width="14.109375" style="2" customWidth="1"/>
    <col min="10" max="10" width="13.33203125" style="2" customWidth="1"/>
    <col min="11" max="11" width="15" style="2" customWidth="1"/>
    <col min="12" max="16384" width="9.109375" style="1"/>
  </cols>
  <sheetData>
    <row r="1" spans="1:11" ht="15" customHeight="1">
      <c r="B1" s="120"/>
      <c r="C1" s="120"/>
      <c r="D1" s="120"/>
      <c r="E1" s="120"/>
      <c r="F1" s="11"/>
      <c r="G1" s="208"/>
      <c r="H1" s="208"/>
      <c r="I1" s="208"/>
      <c r="J1" s="208"/>
      <c r="K1" s="8" t="s">
        <v>16</v>
      </c>
    </row>
    <row r="2" spans="1:11" ht="26.25" customHeight="1">
      <c r="B2" s="120"/>
      <c r="C2" s="120"/>
      <c r="D2" s="120"/>
      <c r="E2" s="120"/>
      <c r="F2" s="9"/>
      <c r="G2" s="9"/>
      <c r="H2" s="216" t="s">
        <v>132</v>
      </c>
      <c r="I2" s="216"/>
      <c r="J2" s="216"/>
      <c r="K2" s="216"/>
    </row>
    <row r="3" spans="1:11" ht="14.25" customHeight="1">
      <c r="B3" s="120"/>
      <c r="C3" s="120"/>
      <c r="D3" s="120"/>
      <c r="E3" s="120"/>
      <c r="F3" s="11"/>
      <c r="G3" s="199" t="s">
        <v>133</v>
      </c>
      <c r="H3" s="199"/>
      <c r="I3" s="199"/>
      <c r="J3" s="199"/>
      <c r="K3" s="199"/>
    </row>
    <row r="4" spans="1:11" ht="45" customHeight="1">
      <c r="B4" s="213" t="s">
        <v>134</v>
      </c>
      <c r="C4" s="213"/>
      <c r="D4" s="213"/>
      <c r="E4" s="213"/>
      <c r="F4" s="213"/>
      <c r="G4" s="213"/>
      <c r="H4" s="213"/>
      <c r="I4" s="213"/>
      <c r="J4" s="213"/>
      <c r="K4" s="213"/>
    </row>
    <row r="5" spans="1:11" ht="13.5" customHeight="1">
      <c r="B5" s="121">
        <v>1454200000</v>
      </c>
      <c r="C5" s="122"/>
      <c r="D5" s="123"/>
      <c r="E5" s="122"/>
      <c r="F5" s="122"/>
      <c r="G5" s="122"/>
      <c r="H5" s="122"/>
      <c r="I5" s="122"/>
      <c r="J5" s="122"/>
      <c r="K5" s="122"/>
    </row>
    <row r="6" spans="1:11" ht="12.75" customHeight="1">
      <c r="B6" s="12" t="s">
        <v>20</v>
      </c>
      <c r="C6" s="124"/>
      <c r="D6" s="13"/>
      <c r="E6" s="124"/>
      <c r="F6" s="124"/>
      <c r="G6" s="124"/>
      <c r="H6" s="124"/>
      <c r="I6" s="14"/>
      <c r="J6" s="14"/>
      <c r="K6" s="15" t="s">
        <v>41</v>
      </c>
    </row>
    <row r="7" spans="1:11" ht="18.75" customHeight="1">
      <c r="A7" s="6"/>
      <c r="B7" s="200" t="s">
        <v>21</v>
      </c>
      <c r="C7" s="200" t="s">
        <v>22</v>
      </c>
      <c r="D7" s="200" t="s">
        <v>11</v>
      </c>
      <c r="E7" s="200" t="s">
        <v>23</v>
      </c>
      <c r="F7" s="200" t="s">
        <v>12</v>
      </c>
      <c r="G7" s="200" t="s">
        <v>40</v>
      </c>
      <c r="H7" s="209" t="s">
        <v>13</v>
      </c>
      <c r="I7" s="211" t="s">
        <v>0</v>
      </c>
      <c r="J7" s="214" t="s">
        <v>1</v>
      </c>
      <c r="K7" s="215"/>
    </row>
    <row r="8" spans="1:11" ht="69" customHeight="1">
      <c r="A8" s="6"/>
      <c r="B8" s="201"/>
      <c r="C8" s="201"/>
      <c r="D8" s="201"/>
      <c r="E8" s="201"/>
      <c r="F8" s="201"/>
      <c r="G8" s="201"/>
      <c r="H8" s="210"/>
      <c r="I8" s="212"/>
      <c r="J8" s="20" t="s">
        <v>14</v>
      </c>
      <c r="K8" s="125" t="s">
        <v>15</v>
      </c>
    </row>
    <row r="9" spans="1:11" ht="12" customHeight="1" thickBot="1">
      <c r="A9" s="6"/>
      <c r="B9" s="126">
        <v>1</v>
      </c>
      <c r="C9" s="126">
        <v>2</v>
      </c>
      <c r="D9" s="126">
        <v>3</v>
      </c>
      <c r="E9" s="126">
        <v>4</v>
      </c>
      <c r="F9" s="126">
        <v>5</v>
      </c>
      <c r="G9" s="126">
        <v>6</v>
      </c>
      <c r="H9" s="126">
        <v>7</v>
      </c>
      <c r="I9" s="126">
        <v>8</v>
      </c>
      <c r="J9" s="126">
        <v>9</v>
      </c>
      <c r="K9" s="126">
        <v>10</v>
      </c>
    </row>
    <row r="10" spans="1:11" s="4" customFormat="1" ht="31.5" customHeight="1" thickBot="1">
      <c r="A10" s="3"/>
      <c r="B10" s="21" t="s">
        <v>3</v>
      </c>
      <c r="C10" s="22"/>
      <c r="D10" s="22"/>
      <c r="E10" s="23" t="s">
        <v>42</v>
      </c>
      <c r="F10" s="127" t="s">
        <v>6</v>
      </c>
      <c r="G10" s="127"/>
      <c r="H10" s="128">
        <f>H11</f>
        <v>6931324</v>
      </c>
      <c r="I10" s="128">
        <f>I11</f>
        <v>6363835</v>
      </c>
      <c r="J10" s="128">
        <f>J11</f>
        <v>567489</v>
      </c>
      <c r="K10" s="129">
        <f>K11</f>
        <v>544289</v>
      </c>
    </row>
    <row r="11" spans="1:11" ht="30.75" customHeight="1" thickBot="1">
      <c r="B11" s="21" t="s">
        <v>2</v>
      </c>
      <c r="C11" s="22"/>
      <c r="D11" s="22"/>
      <c r="E11" s="23" t="s">
        <v>42</v>
      </c>
      <c r="F11" s="130" t="s">
        <v>6</v>
      </c>
      <c r="G11" s="130"/>
      <c r="H11" s="131">
        <f>H12+H15+H16+H17+H18+H21+H23+H32+H41+H39+H40+H38</f>
        <v>6931324</v>
      </c>
      <c r="I11" s="131">
        <f>I12+I15+I16+I17+I18+I21+I23+I32+I41+I39+I40</f>
        <v>6363835</v>
      </c>
      <c r="J11" s="131">
        <f>J12+J15+J16+J17+J18+J21+J23+J32+J41+J39+J40+J38</f>
        <v>567489</v>
      </c>
      <c r="K11" s="131">
        <f>K12+K15+K16+K17+K18+K21+K23+K32+K41+K39+K40+K38</f>
        <v>544289</v>
      </c>
    </row>
    <row r="12" spans="1:11" ht="64.5" customHeight="1">
      <c r="B12" s="105" t="s">
        <v>43</v>
      </c>
      <c r="C12" s="103" t="s">
        <v>5</v>
      </c>
      <c r="D12" s="103" t="s">
        <v>44</v>
      </c>
      <c r="E12" s="46" t="s">
        <v>45</v>
      </c>
      <c r="F12" s="132" t="s">
        <v>154</v>
      </c>
      <c r="G12" s="132" t="s">
        <v>101</v>
      </c>
      <c r="H12" s="112">
        <f>I12</f>
        <v>203422</v>
      </c>
      <c r="I12" s="97">
        <f>I13+I14</f>
        <v>203422</v>
      </c>
      <c r="J12" s="133">
        <v>0</v>
      </c>
      <c r="K12" s="134">
        <v>0</v>
      </c>
    </row>
    <row r="13" spans="1:11" ht="81.75" customHeight="1">
      <c r="B13" s="100"/>
      <c r="C13" s="100"/>
      <c r="D13" s="100"/>
      <c r="E13" s="48"/>
      <c r="F13" s="37" t="s">
        <v>126</v>
      </c>
      <c r="G13" s="37"/>
      <c r="H13" s="83">
        <f>I13+J13</f>
        <v>183422</v>
      </c>
      <c r="I13" s="83">
        <v>183422</v>
      </c>
      <c r="J13" s="135">
        <v>0</v>
      </c>
      <c r="K13" s="135">
        <v>0</v>
      </c>
    </row>
    <row r="14" spans="1:11" ht="17.25" customHeight="1" thickBot="1">
      <c r="B14" s="101"/>
      <c r="C14" s="101"/>
      <c r="D14" s="101"/>
      <c r="E14" s="49"/>
      <c r="F14" s="47" t="s">
        <v>93</v>
      </c>
      <c r="G14" s="47"/>
      <c r="H14" s="136">
        <f>I14</f>
        <v>20000</v>
      </c>
      <c r="I14" s="136">
        <v>20000</v>
      </c>
      <c r="J14" s="137">
        <v>0</v>
      </c>
      <c r="K14" s="137">
        <v>0</v>
      </c>
    </row>
    <row r="15" spans="1:11" ht="99" customHeight="1" thickBot="1">
      <c r="B15" s="24" t="s">
        <v>46</v>
      </c>
      <c r="C15" s="25" t="s">
        <v>47</v>
      </c>
      <c r="D15" s="25" t="s">
        <v>48</v>
      </c>
      <c r="E15" s="26" t="s">
        <v>69</v>
      </c>
      <c r="F15" s="138" t="s">
        <v>115</v>
      </c>
      <c r="G15" s="138" t="s">
        <v>102</v>
      </c>
      <c r="H15" s="51">
        <f>I15</f>
        <v>1799114</v>
      </c>
      <c r="I15" s="51">
        <v>1799114</v>
      </c>
      <c r="J15" s="51">
        <v>0</v>
      </c>
      <c r="K15" s="98">
        <v>0</v>
      </c>
    </row>
    <row r="16" spans="1:11" ht="84" customHeight="1" thickBot="1">
      <c r="B16" s="24" t="s">
        <v>49</v>
      </c>
      <c r="C16" s="25" t="s">
        <v>50</v>
      </c>
      <c r="D16" s="25" t="s">
        <v>51</v>
      </c>
      <c r="E16" s="26" t="s">
        <v>85</v>
      </c>
      <c r="F16" s="138" t="s">
        <v>109</v>
      </c>
      <c r="G16" s="138" t="s">
        <v>103</v>
      </c>
      <c r="H16" s="50">
        <f>I16+J16</f>
        <v>100000</v>
      </c>
      <c r="I16" s="51">
        <v>100000</v>
      </c>
      <c r="J16" s="139">
        <v>0</v>
      </c>
      <c r="K16" s="140">
        <v>0</v>
      </c>
    </row>
    <row r="17" spans="1:11" ht="128.25" customHeight="1" thickBot="1">
      <c r="B17" s="24" t="s">
        <v>73</v>
      </c>
      <c r="C17" s="36">
        <v>3192</v>
      </c>
      <c r="D17" s="25" t="s">
        <v>9</v>
      </c>
      <c r="E17" s="27" t="s">
        <v>62</v>
      </c>
      <c r="F17" s="138" t="s">
        <v>110</v>
      </c>
      <c r="G17" s="138" t="s">
        <v>104</v>
      </c>
      <c r="H17" s="50">
        <f>I17+J17</f>
        <v>33716</v>
      </c>
      <c r="I17" s="51">
        <v>33716</v>
      </c>
      <c r="J17" s="94">
        <v>0</v>
      </c>
      <c r="K17" s="141">
        <v>0</v>
      </c>
    </row>
    <row r="18" spans="1:11" ht="66.75" customHeight="1" thickBot="1">
      <c r="B18" s="24" t="s">
        <v>74</v>
      </c>
      <c r="C18" s="36">
        <v>3242</v>
      </c>
      <c r="D18" s="25" t="s">
        <v>10</v>
      </c>
      <c r="E18" s="27" t="s">
        <v>39</v>
      </c>
      <c r="F18" s="138" t="s">
        <v>72</v>
      </c>
      <c r="G18" s="138" t="s">
        <v>98</v>
      </c>
      <c r="H18" s="50">
        <f>I18+J18</f>
        <v>236400</v>
      </c>
      <c r="I18" s="51">
        <f>I19+I20</f>
        <v>236400</v>
      </c>
      <c r="J18" s="94">
        <v>0</v>
      </c>
      <c r="K18" s="141">
        <v>0</v>
      </c>
    </row>
    <row r="19" spans="1:11" ht="31.5" customHeight="1">
      <c r="B19" s="204"/>
      <c r="C19" s="202"/>
      <c r="D19" s="206"/>
      <c r="E19" s="202"/>
      <c r="F19" s="31" t="s">
        <v>68</v>
      </c>
      <c r="G19" s="31"/>
      <c r="H19" s="142">
        <f>I19+J19</f>
        <v>220000</v>
      </c>
      <c r="I19" s="143">
        <v>220000</v>
      </c>
      <c r="J19" s="143">
        <v>0</v>
      </c>
      <c r="K19" s="144">
        <v>0</v>
      </c>
    </row>
    <row r="20" spans="1:11" ht="32.25" customHeight="1" thickBot="1">
      <c r="B20" s="205"/>
      <c r="C20" s="203"/>
      <c r="D20" s="207"/>
      <c r="E20" s="203"/>
      <c r="F20" s="35" t="s">
        <v>94</v>
      </c>
      <c r="G20" s="35"/>
      <c r="H20" s="145">
        <f>I20+J20</f>
        <v>16400</v>
      </c>
      <c r="I20" s="146">
        <v>16400</v>
      </c>
      <c r="J20" s="146">
        <v>0</v>
      </c>
      <c r="K20" s="147">
        <v>0</v>
      </c>
    </row>
    <row r="21" spans="1:11" ht="65.25" customHeight="1" thickBot="1">
      <c r="B21" s="24" t="s">
        <v>24</v>
      </c>
      <c r="C21" s="36">
        <v>6013</v>
      </c>
      <c r="D21" s="25" t="s">
        <v>4</v>
      </c>
      <c r="E21" s="27" t="s">
        <v>25</v>
      </c>
      <c r="F21" s="138" t="s">
        <v>153</v>
      </c>
      <c r="G21" s="138" t="s">
        <v>99</v>
      </c>
      <c r="H21" s="50">
        <f>H22</f>
        <v>400000</v>
      </c>
      <c r="I21" s="51">
        <f>I22</f>
        <v>400000</v>
      </c>
      <c r="J21" s="51">
        <v>0</v>
      </c>
      <c r="K21" s="98">
        <v>0</v>
      </c>
    </row>
    <row r="22" spans="1:11" ht="32.25" customHeight="1" thickBot="1">
      <c r="B22" s="105"/>
      <c r="C22" s="108"/>
      <c r="D22" s="103"/>
      <c r="E22" s="108"/>
      <c r="F22" s="31" t="s">
        <v>121</v>
      </c>
      <c r="G22" s="31"/>
      <c r="H22" s="53">
        <f>I22</f>
        <v>400000</v>
      </c>
      <c r="I22" s="52">
        <v>400000</v>
      </c>
      <c r="J22" s="52">
        <v>0</v>
      </c>
      <c r="K22" s="148">
        <v>0</v>
      </c>
    </row>
    <row r="23" spans="1:11" ht="66" customHeight="1" thickBot="1">
      <c r="B23" s="24" t="s">
        <v>7</v>
      </c>
      <c r="C23" s="25" t="s">
        <v>8</v>
      </c>
      <c r="D23" s="25" t="s">
        <v>4</v>
      </c>
      <c r="E23" s="27" t="s">
        <v>96</v>
      </c>
      <c r="F23" s="138" t="s">
        <v>153</v>
      </c>
      <c r="G23" s="138" t="s">
        <v>100</v>
      </c>
      <c r="H23" s="51">
        <f>H24+H31</f>
        <v>3171875</v>
      </c>
      <c r="I23" s="51">
        <f>I24+I31</f>
        <v>3171875</v>
      </c>
      <c r="J23" s="51">
        <f>J24+J31</f>
        <v>0</v>
      </c>
      <c r="K23" s="51">
        <f>K24+K31</f>
        <v>0</v>
      </c>
    </row>
    <row r="24" spans="1:11" ht="66" customHeight="1" thickBot="1">
      <c r="B24" s="110"/>
      <c r="C24" s="111"/>
      <c r="D24" s="111"/>
      <c r="E24" s="61"/>
      <c r="F24" s="138" t="s">
        <v>153</v>
      </c>
      <c r="G24" s="138" t="s">
        <v>100</v>
      </c>
      <c r="H24" s="51">
        <f>H25+H26+H27+H28+H29+H30</f>
        <v>3075910</v>
      </c>
      <c r="I24" s="51">
        <f>I25+I26+I27+I28+I29+I30</f>
        <v>3075910</v>
      </c>
      <c r="J24" s="51">
        <f>J26+J27+J28+J29+J30+J31</f>
        <v>0</v>
      </c>
      <c r="K24" s="141">
        <v>0</v>
      </c>
    </row>
    <row r="25" spans="1:11" ht="33" customHeight="1">
      <c r="B25" s="189"/>
      <c r="C25" s="195"/>
      <c r="D25" s="195"/>
      <c r="E25" s="193"/>
      <c r="F25" s="31" t="s">
        <v>122</v>
      </c>
      <c r="G25" s="31"/>
      <c r="H25" s="53">
        <f>I25+J25</f>
        <v>794600</v>
      </c>
      <c r="I25" s="83">
        <v>794600</v>
      </c>
      <c r="J25" s="52">
        <v>0</v>
      </c>
      <c r="K25" s="148">
        <v>0</v>
      </c>
    </row>
    <row r="26" spans="1:11" ht="32.25" customHeight="1">
      <c r="B26" s="190"/>
      <c r="C26" s="196"/>
      <c r="D26" s="196"/>
      <c r="E26" s="194"/>
      <c r="F26" s="37" t="s">
        <v>135</v>
      </c>
      <c r="G26" s="37"/>
      <c r="H26" s="82">
        <f>I26+J26</f>
        <v>400000</v>
      </c>
      <c r="I26" s="83">
        <v>400000</v>
      </c>
      <c r="J26" s="83">
        <v>0</v>
      </c>
      <c r="K26" s="149">
        <v>0</v>
      </c>
    </row>
    <row r="27" spans="1:11" ht="64.5" customHeight="1">
      <c r="B27" s="190"/>
      <c r="C27" s="196"/>
      <c r="D27" s="196"/>
      <c r="E27" s="194"/>
      <c r="F27" s="37" t="s">
        <v>136</v>
      </c>
      <c r="G27" s="37"/>
      <c r="H27" s="82">
        <f>I27+J27</f>
        <v>629194</v>
      </c>
      <c r="I27" s="83">
        <f>99586+99108+76500+234000+120000</f>
        <v>629194</v>
      </c>
      <c r="J27" s="83">
        <v>0</v>
      </c>
      <c r="K27" s="149">
        <v>0</v>
      </c>
    </row>
    <row r="28" spans="1:11" ht="32.25" customHeight="1">
      <c r="B28" s="190"/>
      <c r="C28" s="196"/>
      <c r="D28" s="196"/>
      <c r="E28" s="194"/>
      <c r="F28" s="37" t="s">
        <v>124</v>
      </c>
      <c r="G28" s="37"/>
      <c r="H28" s="82">
        <f>I28</f>
        <v>230000</v>
      </c>
      <c r="I28" s="83">
        <v>230000</v>
      </c>
      <c r="J28" s="83">
        <v>0</v>
      </c>
      <c r="K28" s="83">
        <v>0</v>
      </c>
    </row>
    <row r="29" spans="1:11" ht="33.75" customHeight="1">
      <c r="B29" s="190"/>
      <c r="C29" s="196"/>
      <c r="D29" s="196"/>
      <c r="E29" s="194"/>
      <c r="F29" s="37" t="s">
        <v>123</v>
      </c>
      <c r="G29" s="37"/>
      <c r="H29" s="82">
        <f>I29+J29</f>
        <v>920511</v>
      </c>
      <c r="I29" s="83">
        <v>920511</v>
      </c>
      <c r="J29" s="83">
        <v>0</v>
      </c>
      <c r="K29" s="149">
        <v>0</v>
      </c>
    </row>
    <row r="30" spans="1:11" ht="18" customHeight="1">
      <c r="B30" s="106"/>
      <c r="C30" s="104"/>
      <c r="D30" s="104"/>
      <c r="E30" s="109"/>
      <c r="F30" s="47" t="s">
        <v>95</v>
      </c>
      <c r="G30" s="47"/>
      <c r="H30" s="136">
        <f>I30</f>
        <v>101605</v>
      </c>
      <c r="I30" s="136">
        <v>101605</v>
      </c>
      <c r="J30" s="136">
        <v>0</v>
      </c>
      <c r="K30" s="136">
        <v>0</v>
      </c>
    </row>
    <row r="31" spans="1:11" ht="114" customHeight="1" thickBot="1">
      <c r="B31" s="100"/>
      <c r="C31" s="100"/>
      <c r="D31" s="100"/>
      <c r="E31" s="107"/>
      <c r="F31" s="37" t="s">
        <v>162</v>
      </c>
      <c r="G31" s="37" t="s">
        <v>137</v>
      </c>
      <c r="H31" s="150">
        <f>I31</f>
        <v>95965</v>
      </c>
      <c r="I31" s="150">
        <v>95965</v>
      </c>
      <c r="J31" s="150">
        <v>0</v>
      </c>
      <c r="K31" s="150">
        <v>0</v>
      </c>
    </row>
    <row r="32" spans="1:11" ht="65.25" customHeight="1" thickBot="1">
      <c r="A32" s="1"/>
      <c r="B32" s="24" t="s">
        <v>26</v>
      </c>
      <c r="C32" s="25" t="s">
        <v>27</v>
      </c>
      <c r="D32" s="25" t="s">
        <v>19</v>
      </c>
      <c r="E32" s="26" t="s">
        <v>28</v>
      </c>
      <c r="F32" s="138" t="s">
        <v>154</v>
      </c>
      <c r="G32" s="138" t="s">
        <v>101</v>
      </c>
      <c r="H32" s="51">
        <f>H33+H34+H35+H36+H37</f>
        <v>238982</v>
      </c>
      <c r="I32" s="51">
        <f>I33+I34+I35+I37+I36</f>
        <v>238982</v>
      </c>
      <c r="J32" s="51">
        <v>0</v>
      </c>
      <c r="K32" s="98">
        <v>0</v>
      </c>
    </row>
    <row r="33" spans="1:11" ht="17.25" customHeight="1">
      <c r="A33" s="1"/>
      <c r="B33" s="113"/>
      <c r="C33" s="113"/>
      <c r="D33" s="113"/>
      <c r="E33" s="114"/>
      <c r="F33" s="31" t="s">
        <v>59</v>
      </c>
      <c r="G33" s="31"/>
      <c r="H33" s="53">
        <f>I33</f>
        <v>8400</v>
      </c>
      <c r="I33" s="52">
        <v>8400</v>
      </c>
      <c r="J33" s="118"/>
      <c r="K33" s="118"/>
    </row>
    <row r="34" spans="1:11" ht="15.75" customHeight="1">
      <c r="A34" s="1"/>
      <c r="B34" s="113"/>
      <c r="C34" s="113"/>
      <c r="D34" s="113"/>
      <c r="E34" s="114"/>
      <c r="F34" s="115" t="s">
        <v>119</v>
      </c>
      <c r="G34" s="37"/>
      <c r="H34" s="82">
        <f>I34</f>
        <v>6000</v>
      </c>
      <c r="I34" s="83">
        <v>6000</v>
      </c>
      <c r="J34" s="117"/>
      <c r="K34" s="117"/>
    </row>
    <row r="35" spans="1:11" ht="18" customHeight="1">
      <c r="A35" s="1"/>
      <c r="B35" s="113"/>
      <c r="C35" s="113"/>
      <c r="D35" s="113"/>
      <c r="E35" s="114"/>
      <c r="F35" s="37" t="s">
        <v>60</v>
      </c>
      <c r="G35" s="37"/>
      <c r="H35" s="83">
        <f>I35</f>
        <v>20000</v>
      </c>
      <c r="I35" s="83">
        <v>20000</v>
      </c>
      <c r="J35" s="117"/>
      <c r="K35" s="117"/>
    </row>
    <row r="36" spans="1:11" ht="30.75" customHeight="1">
      <c r="A36" s="1"/>
      <c r="B36" s="113"/>
      <c r="C36" s="113"/>
      <c r="D36" s="113"/>
      <c r="E36" s="114"/>
      <c r="F36" s="37" t="s">
        <v>139</v>
      </c>
      <c r="G36" s="37"/>
      <c r="H36" s="83">
        <f>I36</f>
        <v>4582</v>
      </c>
      <c r="I36" s="83">
        <v>4582</v>
      </c>
      <c r="J36" s="117"/>
      <c r="K36" s="117"/>
    </row>
    <row r="37" spans="1:11" ht="51.75" customHeight="1" thickBot="1">
      <c r="A37" s="1"/>
      <c r="B37" s="113"/>
      <c r="C37" s="113"/>
      <c r="D37" s="113"/>
      <c r="E37" s="114"/>
      <c r="F37" s="47" t="s">
        <v>138</v>
      </c>
      <c r="G37" s="151"/>
      <c r="H37" s="84">
        <f>I37</f>
        <v>200000</v>
      </c>
      <c r="I37" s="85">
        <v>200000</v>
      </c>
      <c r="J37" s="119"/>
      <c r="K37" s="119"/>
    </row>
    <row r="38" spans="1:11" ht="147.75" customHeight="1" thickBot="1">
      <c r="A38" s="1"/>
      <c r="B38" s="24" t="s">
        <v>158</v>
      </c>
      <c r="C38" s="25" t="s">
        <v>159</v>
      </c>
      <c r="D38" s="25" t="s">
        <v>160</v>
      </c>
      <c r="E38" s="26" t="s">
        <v>161</v>
      </c>
      <c r="F38" s="138" t="s">
        <v>163</v>
      </c>
      <c r="G38" s="138" t="s">
        <v>100</v>
      </c>
      <c r="H38" s="51">
        <f>J38</f>
        <v>544289</v>
      </c>
      <c r="I38" s="51">
        <v>0</v>
      </c>
      <c r="J38" s="51">
        <v>544289</v>
      </c>
      <c r="K38" s="98">
        <f>J38</f>
        <v>544289</v>
      </c>
    </row>
    <row r="39" spans="1:11" ht="96.75" customHeight="1" thickBot="1">
      <c r="A39" s="1"/>
      <c r="B39" s="87" t="s">
        <v>140</v>
      </c>
      <c r="C39" s="88" t="s">
        <v>141</v>
      </c>
      <c r="D39" s="88" t="s">
        <v>19</v>
      </c>
      <c r="E39" s="89" t="s">
        <v>142</v>
      </c>
      <c r="F39" s="152" t="s">
        <v>143</v>
      </c>
      <c r="G39" s="153" t="s">
        <v>101</v>
      </c>
      <c r="H39" s="90">
        <f>I39</f>
        <v>8826</v>
      </c>
      <c r="I39" s="90">
        <v>8826</v>
      </c>
      <c r="J39" s="90">
        <v>0</v>
      </c>
      <c r="K39" s="116">
        <v>0</v>
      </c>
    </row>
    <row r="40" spans="1:11" ht="129.75" customHeight="1" thickBot="1">
      <c r="A40" s="1"/>
      <c r="B40" s="91" t="s">
        <v>144</v>
      </c>
      <c r="C40" s="92" t="s">
        <v>145</v>
      </c>
      <c r="D40" s="92" t="s">
        <v>146</v>
      </c>
      <c r="E40" s="93" t="s">
        <v>147</v>
      </c>
      <c r="F40" s="154" t="s">
        <v>149</v>
      </c>
      <c r="G40" s="138" t="s">
        <v>148</v>
      </c>
      <c r="H40" s="94">
        <f>I40</f>
        <v>171500</v>
      </c>
      <c r="I40" s="94">
        <v>171500</v>
      </c>
      <c r="J40" s="94">
        <v>0</v>
      </c>
      <c r="K40" s="141">
        <v>0</v>
      </c>
    </row>
    <row r="41" spans="1:11" ht="81.75" customHeight="1" thickBot="1">
      <c r="A41" s="1"/>
      <c r="B41" s="58" t="s">
        <v>53</v>
      </c>
      <c r="C41" s="59" t="s">
        <v>54</v>
      </c>
      <c r="D41" s="59" t="s">
        <v>55</v>
      </c>
      <c r="E41" s="62" t="s">
        <v>56</v>
      </c>
      <c r="F41" s="34" t="s">
        <v>125</v>
      </c>
      <c r="G41" s="153" t="s">
        <v>105</v>
      </c>
      <c r="H41" s="96">
        <f>I41+J41</f>
        <v>23200</v>
      </c>
      <c r="I41" s="90">
        <v>0</v>
      </c>
      <c r="J41" s="90">
        <v>23200</v>
      </c>
      <c r="K41" s="116">
        <v>0</v>
      </c>
    </row>
    <row r="42" spans="1:11" ht="32.25" customHeight="1" thickBot="1">
      <c r="A42" s="1"/>
      <c r="B42" s="38" t="s">
        <v>17</v>
      </c>
      <c r="C42" s="39"/>
      <c r="D42" s="40"/>
      <c r="E42" s="41" t="s">
        <v>52</v>
      </c>
      <c r="F42" s="155"/>
      <c r="G42" s="155"/>
      <c r="H42" s="156">
        <f>H43</f>
        <v>2811945</v>
      </c>
      <c r="I42" s="157">
        <f>I43</f>
        <v>2811945</v>
      </c>
      <c r="J42" s="157">
        <f>J43</f>
        <v>0</v>
      </c>
      <c r="K42" s="158">
        <f>K43</f>
        <v>0</v>
      </c>
    </row>
    <row r="43" spans="1:11" ht="64.5" customHeight="1" thickBot="1">
      <c r="A43" s="1"/>
      <c r="B43" s="38" t="s">
        <v>18</v>
      </c>
      <c r="C43" s="39"/>
      <c r="D43" s="40"/>
      <c r="E43" s="41" t="s">
        <v>61</v>
      </c>
      <c r="F43" s="155"/>
      <c r="G43" s="155"/>
      <c r="H43" s="156">
        <f>H45+H48+H44</f>
        <v>2811945</v>
      </c>
      <c r="I43" s="156">
        <f>I45+I48+I44</f>
        <v>2811945</v>
      </c>
      <c r="J43" s="156">
        <f>J45+J48</f>
        <v>0</v>
      </c>
      <c r="K43" s="156">
        <f>K45+K48</f>
        <v>0</v>
      </c>
    </row>
    <row r="44" spans="1:11" ht="100.5" customHeight="1" thickBot="1">
      <c r="A44" s="1"/>
      <c r="B44" s="24" t="s">
        <v>128</v>
      </c>
      <c r="C44" s="36">
        <v>1141</v>
      </c>
      <c r="D44" s="25" t="s">
        <v>64</v>
      </c>
      <c r="E44" s="86" t="s">
        <v>129</v>
      </c>
      <c r="F44" s="95" t="s">
        <v>130</v>
      </c>
      <c r="G44" s="95" t="s">
        <v>131</v>
      </c>
      <c r="H44" s="156">
        <f>I44</f>
        <v>2428075</v>
      </c>
      <c r="I44" s="156">
        <v>2428075</v>
      </c>
      <c r="J44" s="156">
        <v>0</v>
      </c>
      <c r="K44" s="156">
        <v>0</v>
      </c>
    </row>
    <row r="45" spans="1:11" ht="48.75" customHeight="1" thickBot="1">
      <c r="A45" s="1"/>
      <c r="B45" s="24" t="s">
        <v>63</v>
      </c>
      <c r="C45" s="36">
        <v>1142</v>
      </c>
      <c r="D45" s="25" t="s">
        <v>64</v>
      </c>
      <c r="E45" s="26" t="s">
        <v>65</v>
      </c>
      <c r="F45" s="138" t="s">
        <v>152</v>
      </c>
      <c r="G45" s="138" t="s">
        <v>106</v>
      </c>
      <c r="H45" s="55">
        <f>I45+J45</f>
        <v>147220</v>
      </c>
      <c r="I45" s="65">
        <f>I46+I47</f>
        <v>147220</v>
      </c>
      <c r="J45" s="65">
        <f>J46+J47</f>
        <v>0</v>
      </c>
      <c r="K45" s="159">
        <f>K46+K47</f>
        <v>0</v>
      </c>
    </row>
    <row r="46" spans="1:11" ht="17.25" customHeight="1">
      <c r="A46" s="1"/>
      <c r="B46" s="99"/>
      <c r="C46" s="102"/>
      <c r="D46" s="99"/>
      <c r="E46" s="54"/>
      <c r="F46" s="31" t="s">
        <v>127</v>
      </c>
      <c r="G46" s="31"/>
      <c r="H46" s="160">
        <f>I46+J46</f>
        <v>83220</v>
      </c>
      <c r="I46" s="160">
        <v>83220</v>
      </c>
      <c r="J46" s="143">
        <v>0</v>
      </c>
      <c r="K46" s="143">
        <v>0</v>
      </c>
    </row>
    <row r="47" spans="1:11" ht="32.25" customHeight="1" thickBot="1">
      <c r="A47" s="1"/>
      <c r="B47" s="100"/>
      <c r="C47" s="107"/>
      <c r="D47" s="100"/>
      <c r="E47" s="48"/>
      <c r="F47" s="37" t="s">
        <v>108</v>
      </c>
      <c r="G47" s="37"/>
      <c r="H47" s="161">
        <f>I47+J47</f>
        <v>64000</v>
      </c>
      <c r="I47" s="161">
        <v>64000</v>
      </c>
      <c r="J47" s="162">
        <v>0</v>
      </c>
      <c r="K47" s="162">
        <v>0</v>
      </c>
    </row>
    <row r="48" spans="1:11" ht="134.25" customHeight="1" thickBot="1">
      <c r="A48" s="1"/>
      <c r="B48" s="24" t="s">
        <v>66</v>
      </c>
      <c r="C48" s="36">
        <v>4082</v>
      </c>
      <c r="D48" s="25" t="s">
        <v>67</v>
      </c>
      <c r="E48" s="26" t="s">
        <v>92</v>
      </c>
      <c r="F48" s="138" t="s">
        <v>150</v>
      </c>
      <c r="G48" s="138" t="s">
        <v>107</v>
      </c>
      <c r="H48" s="55">
        <f>I48+J48</f>
        <v>236650</v>
      </c>
      <c r="I48" s="65">
        <v>236650</v>
      </c>
      <c r="J48" s="65">
        <v>0</v>
      </c>
      <c r="K48" s="159">
        <f>J48</f>
        <v>0</v>
      </c>
    </row>
    <row r="49" spans="1:11" ht="48" customHeight="1" thickBot="1">
      <c r="A49" s="1"/>
      <c r="B49" s="38" t="s">
        <v>87</v>
      </c>
      <c r="C49" s="40"/>
      <c r="D49" s="40"/>
      <c r="E49" s="41" t="s">
        <v>86</v>
      </c>
      <c r="F49" s="138"/>
      <c r="G49" s="138"/>
      <c r="H49" s="63">
        <f>H50</f>
        <v>239236</v>
      </c>
      <c r="I49" s="63">
        <f>I50</f>
        <v>239236</v>
      </c>
      <c r="J49" s="65">
        <v>0</v>
      </c>
      <c r="K49" s="159">
        <v>0</v>
      </c>
    </row>
    <row r="50" spans="1:11" ht="47.25" customHeight="1" thickBot="1">
      <c r="B50" s="38" t="s">
        <v>75</v>
      </c>
      <c r="C50" s="39"/>
      <c r="D50" s="40"/>
      <c r="E50" s="42" t="s">
        <v>76</v>
      </c>
      <c r="F50" s="163"/>
      <c r="G50" s="138"/>
      <c r="H50" s="64">
        <f>H51+H52+H53+H54+H55+H60</f>
        <v>239236</v>
      </c>
      <c r="I50" s="63">
        <f>I51+I52+I53+I54+I55+I60</f>
        <v>239236</v>
      </c>
      <c r="J50" s="157">
        <f>J51+J52</f>
        <v>0</v>
      </c>
      <c r="K50" s="158">
        <f>K51+K52</f>
        <v>0</v>
      </c>
    </row>
    <row r="51" spans="1:11" s="18" customFormat="1" ht="81" customHeight="1" thickBot="1">
      <c r="A51" s="10"/>
      <c r="B51" s="24" t="s">
        <v>77</v>
      </c>
      <c r="C51" s="25" t="s">
        <v>30</v>
      </c>
      <c r="D51" s="25" t="s">
        <v>9</v>
      </c>
      <c r="E51" s="27" t="s">
        <v>31</v>
      </c>
      <c r="F51" s="138" t="s">
        <v>157</v>
      </c>
      <c r="G51" s="138" t="s">
        <v>98</v>
      </c>
      <c r="H51" s="164">
        <f>I51+J51</f>
        <v>700</v>
      </c>
      <c r="I51" s="77">
        <v>700</v>
      </c>
      <c r="J51" s="94">
        <v>0</v>
      </c>
      <c r="K51" s="141">
        <v>0</v>
      </c>
    </row>
    <row r="52" spans="1:11" s="18" customFormat="1" ht="83.25" customHeight="1" thickBot="1">
      <c r="A52" s="10"/>
      <c r="B52" s="24" t="s">
        <v>78</v>
      </c>
      <c r="C52" s="25" t="s">
        <v>32</v>
      </c>
      <c r="D52" s="25" t="s">
        <v>33</v>
      </c>
      <c r="E52" s="27" t="s">
        <v>34</v>
      </c>
      <c r="F52" s="138" t="s">
        <v>111</v>
      </c>
      <c r="G52" s="138" t="s">
        <v>98</v>
      </c>
      <c r="H52" s="165">
        <f>I52+J52</f>
        <v>1080</v>
      </c>
      <c r="I52" s="78">
        <v>1080</v>
      </c>
      <c r="J52" s="94">
        <v>0</v>
      </c>
      <c r="K52" s="141">
        <v>0</v>
      </c>
    </row>
    <row r="53" spans="1:11" ht="96.75" customHeight="1" thickBot="1">
      <c r="B53" s="105" t="s">
        <v>79</v>
      </c>
      <c r="C53" s="103" t="s">
        <v>35</v>
      </c>
      <c r="D53" s="103" t="s">
        <v>33</v>
      </c>
      <c r="E53" s="61" t="s">
        <v>36</v>
      </c>
      <c r="F53" s="132" t="s">
        <v>112</v>
      </c>
      <c r="G53" s="132" t="s">
        <v>98</v>
      </c>
      <c r="H53" s="166">
        <f>I53+J53</f>
        <v>2400</v>
      </c>
      <c r="I53" s="76">
        <v>2400</v>
      </c>
      <c r="J53" s="133">
        <v>0</v>
      </c>
      <c r="K53" s="134">
        <v>0</v>
      </c>
    </row>
    <row r="54" spans="1:11" ht="130.5" customHeight="1" thickBot="1">
      <c r="B54" s="24" t="s">
        <v>82</v>
      </c>
      <c r="C54" s="25" t="s">
        <v>83</v>
      </c>
      <c r="D54" s="25" t="s">
        <v>84</v>
      </c>
      <c r="E54" s="60" t="s">
        <v>90</v>
      </c>
      <c r="F54" s="138" t="s">
        <v>113</v>
      </c>
      <c r="G54" s="138" t="s">
        <v>98</v>
      </c>
      <c r="H54" s="71">
        <f>I54+J54</f>
        <v>150000</v>
      </c>
      <c r="I54" s="72">
        <v>150000</v>
      </c>
      <c r="J54" s="139">
        <v>0</v>
      </c>
      <c r="K54" s="140">
        <v>0</v>
      </c>
    </row>
    <row r="55" spans="1:11" ht="114" customHeight="1" thickBot="1">
      <c r="B55" s="58" t="s">
        <v>80</v>
      </c>
      <c r="C55" s="59" t="s">
        <v>37</v>
      </c>
      <c r="D55" s="59" t="s">
        <v>29</v>
      </c>
      <c r="E55" s="62" t="s">
        <v>38</v>
      </c>
      <c r="F55" s="153"/>
      <c r="G55" s="153"/>
      <c r="H55" s="80">
        <f>H56+H57</f>
        <v>18056</v>
      </c>
      <c r="I55" s="80">
        <f>I56+I57</f>
        <v>18056</v>
      </c>
      <c r="J55" s="167">
        <v>0</v>
      </c>
      <c r="K55" s="168">
        <v>0</v>
      </c>
    </row>
    <row r="56" spans="1:11" ht="67.5" customHeight="1">
      <c r="B56" s="106"/>
      <c r="C56" s="104"/>
      <c r="D56" s="104"/>
      <c r="E56" s="73"/>
      <c r="F56" s="151" t="s">
        <v>120</v>
      </c>
      <c r="G56" s="151" t="s">
        <v>97</v>
      </c>
      <c r="H56" s="169">
        <f>I56</f>
        <v>13441</v>
      </c>
      <c r="I56" s="79">
        <v>13441</v>
      </c>
      <c r="J56" s="170">
        <v>0</v>
      </c>
      <c r="K56" s="171">
        <v>0</v>
      </c>
    </row>
    <row r="57" spans="1:11" ht="63.75" customHeight="1">
      <c r="B57" s="74"/>
      <c r="C57" s="104"/>
      <c r="D57" s="104"/>
      <c r="E57" s="73"/>
      <c r="F57" s="37" t="s">
        <v>155</v>
      </c>
      <c r="G57" s="37" t="s">
        <v>98</v>
      </c>
      <c r="H57" s="81">
        <f>H58+H59</f>
        <v>4615</v>
      </c>
      <c r="I57" s="81">
        <f>I58+I59</f>
        <v>4615</v>
      </c>
      <c r="J57" s="172">
        <v>0</v>
      </c>
      <c r="K57" s="172">
        <v>0</v>
      </c>
    </row>
    <row r="58" spans="1:11" ht="64.5" customHeight="1">
      <c r="B58" s="197"/>
      <c r="C58" s="197"/>
      <c r="D58" s="197"/>
      <c r="E58" s="191"/>
      <c r="F58" s="37" t="s">
        <v>116</v>
      </c>
      <c r="G58" s="37"/>
      <c r="H58" s="68">
        <f>I58</f>
        <v>4097</v>
      </c>
      <c r="I58" s="68">
        <v>4097</v>
      </c>
      <c r="J58" s="173">
        <v>0</v>
      </c>
      <c r="K58" s="173">
        <v>0</v>
      </c>
    </row>
    <row r="59" spans="1:11" ht="115.5" customHeight="1" thickBot="1">
      <c r="B59" s="198"/>
      <c r="C59" s="198"/>
      <c r="D59" s="198"/>
      <c r="E59" s="192"/>
      <c r="F59" s="47" t="s">
        <v>117</v>
      </c>
      <c r="G59" s="47"/>
      <c r="H59" s="75">
        <f>I59</f>
        <v>518</v>
      </c>
      <c r="I59" s="75">
        <v>518</v>
      </c>
      <c r="J59" s="172">
        <v>0</v>
      </c>
      <c r="K59" s="172">
        <v>0</v>
      </c>
    </row>
    <row r="60" spans="1:11" ht="67.5" customHeight="1" thickBot="1">
      <c r="B60" s="24" t="s">
        <v>81</v>
      </c>
      <c r="C60" s="25" t="s">
        <v>70</v>
      </c>
      <c r="D60" s="25" t="s">
        <v>9</v>
      </c>
      <c r="E60" s="27" t="s">
        <v>71</v>
      </c>
      <c r="F60" s="138" t="s">
        <v>151</v>
      </c>
      <c r="G60" s="138" t="s">
        <v>98</v>
      </c>
      <c r="H60" s="71">
        <f>H61+H62</f>
        <v>67000</v>
      </c>
      <c r="I60" s="72">
        <f>I61+I62</f>
        <v>67000</v>
      </c>
      <c r="J60" s="72">
        <f>J61+J62</f>
        <v>0</v>
      </c>
      <c r="K60" s="174">
        <f>K61+K62</f>
        <v>0</v>
      </c>
    </row>
    <row r="61" spans="1:11" ht="81.75" customHeight="1">
      <c r="B61" s="28"/>
      <c r="C61" s="29"/>
      <c r="D61" s="29"/>
      <c r="E61" s="30"/>
      <c r="F61" s="31" t="s">
        <v>118</v>
      </c>
      <c r="G61" s="31"/>
      <c r="H61" s="66">
        <f>I61+J61</f>
        <v>7000</v>
      </c>
      <c r="I61" s="67">
        <v>7000</v>
      </c>
      <c r="J61" s="175">
        <v>0</v>
      </c>
      <c r="K61" s="176">
        <v>0</v>
      </c>
    </row>
    <row r="62" spans="1:11" ht="33.75" customHeight="1" thickBot="1">
      <c r="B62" s="32"/>
      <c r="C62" s="33"/>
      <c r="D62" s="33"/>
      <c r="E62" s="34"/>
      <c r="F62" s="35" t="s">
        <v>114</v>
      </c>
      <c r="G62" s="35"/>
      <c r="H62" s="69">
        <f>I62</f>
        <v>60000</v>
      </c>
      <c r="I62" s="70">
        <v>60000</v>
      </c>
      <c r="J62" s="177">
        <v>0</v>
      </c>
      <c r="K62" s="178">
        <v>0</v>
      </c>
    </row>
    <row r="63" spans="1:11" ht="15" customHeight="1" thickBot="1">
      <c r="B63" s="56" t="s">
        <v>6</v>
      </c>
      <c r="C63" s="43" t="s">
        <v>6</v>
      </c>
      <c r="D63" s="57" t="s">
        <v>6</v>
      </c>
      <c r="E63" s="43" t="s">
        <v>57</v>
      </c>
      <c r="F63" s="138" t="s">
        <v>6</v>
      </c>
      <c r="G63" s="138" t="s">
        <v>6</v>
      </c>
      <c r="H63" s="179">
        <f>H11++H42+H49</f>
        <v>9982505</v>
      </c>
      <c r="I63" s="179">
        <f>I11++I42+I49</f>
        <v>9415016</v>
      </c>
      <c r="J63" s="179">
        <f>J11++J42+J49</f>
        <v>567489</v>
      </c>
      <c r="K63" s="180">
        <f>K11++K42+K49</f>
        <v>544289</v>
      </c>
    </row>
    <row r="64" spans="1:11" ht="25.5" customHeight="1">
      <c r="B64" s="17"/>
      <c r="C64" s="16"/>
      <c r="D64" s="17"/>
      <c r="E64" s="16"/>
      <c r="F64" s="181"/>
      <c r="G64" s="181"/>
      <c r="H64" s="182"/>
      <c r="I64" s="182"/>
      <c r="J64" s="183"/>
      <c r="K64" s="183"/>
    </row>
    <row r="65" spans="1:11" ht="25.5" customHeight="1">
      <c r="B65" s="188" t="s">
        <v>58</v>
      </c>
      <c r="C65" s="188"/>
      <c r="D65" s="17"/>
      <c r="E65" s="16"/>
      <c r="F65" s="181"/>
      <c r="G65" s="181" t="s">
        <v>156</v>
      </c>
      <c r="H65" s="182"/>
      <c r="I65" s="182"/>
      <c r="J65" s="183"/>
      <c r="K65" s="183"/>
    </row>
    <row r="66" spans="1:11" ht="5.25" customHeight="1">
      <c r="A66" s="1"/>
      <c r="B66" s="19"/>
      <c r="C66" s="19"/>
      <c r="D66" s="17"/>
      <c r="E66" s="16"/>
      <c r="F66" s="181" t="s">
        <v>91</v>
      </c>
      <c r="G66" s="181"/>
      <c r="H66" s="182"/>
      <c r="I66" s="182"/>
      <c r="J66" s="183"/>
      <c r="K66" s="183"/>
    </row>
    <row r="67" spans="1:11" ht="45" customHeight="1">
      <c r="A67" s="1"/>
      <c r="B67" s="187" t="s">
        <v>88</v>
      </c>
      <c r="C67" s="187"/>
      <c r="D67" s="187"/>
      <c r="E67" s="7"/>
      <c r="F67" s="186" t="s">
        <v>89</v>
      </c>
      <c r="G67" s="186"/>
      <c r="H67" s="186"/>
      <c r="I67" s="184"/>
      <c r="J67" s="184"/>
      <c r="K67" s="185"/>
    </row>
    <row r="75" spans="1:11">
      <c r="A75" s="1"/>
      <c r="I75" s="45"/>
      <c r="J75" s="44"/>
    </row>
    <row r="76" spans="1:11">
      <c r="A76" s="1"/>
      <c r="J76" s="44"/>
    </row>
  </sheetData>
  <mergeCells count="28">
    <mergeCell ref="B7:B8"/>
    <mergeCell ref="B19:B20"/>
    <mergeCell ref="F7:F8"/>
    <mergeCell ref="D19:D20"/>
    <mergeCell ref="G1:J1"/>
    <mergeCell ref="H7:H8"/>
    <mergeCell ref="I7:I8"/>
    <mergeCell ref="B4:K4"/>
    <mergeCell ref="J7:K7"/>
    <mergeCell ref="H2:K2"/>
    <mergeCell ref="G3:K3"/>
    <mergeCell ref="C58:C59"/>
    <mergeCell ref="G7:G8"/>
    <mergeCell ref="C19:C20"/>
    <mergeCell ref="E19:E20"/>
    <mergeCell ref="C7:C8"/>
    <mergeCell ref="D7:D8"/>
    <mergeCell ref="C25:C29"/>
    <mergeCell ref="E7:E8"/>
    <mergeCell ref="F67:H67"/>
    <mergeCell ref="B67:D67"/>
    <mergeCell ref="B65:C65"/>
    <mergeCell ref="B25:B29"/>
    <mergeCell ref="E58:E59"/>
    <mergeCell ref="E25:E29"/>
    <mergeCell ref="D25:D29"/>
    <mergeCell ref="D58:D59"/>
    <mergeCell ref="B58:B59"/>
  </mergeCells>
  <phoneticPr fontId="15" type="noConversion"/>
  <pageMargins left="0.31496062992125984" right="0.31496062992125984" top="0.74803149606299213" bottom="0.82677165354330717" header="0.35433070866141736" footer="0.35433070866141736"/>
  <pageSetup paperSize="9" scale="68" fitToHeight="32" orientation="landscape" r:id="rId1"/>
  <headerFooter alignWithMargins="0">
    <oddFooter>&amp;R&amp;P</oddFooter>
  </headerFooter>
  <rowBreaks count="1" manualBreakCount="1">
    <brk id="51" min="1"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Документ" ma:contentTypeID="0x01010051DC89FFDAC4684DB262DCE45F8F3961" ma:contentTypeVersion="0" ma:contentTypeDescription="Створення нового документа." ma:contentTypeScope="" ma:versionID="83c020f26922ed63a1879982c2428808">
  <xsd:schema xmlns:xsd="http://www.w3.org/2001/XMLSchema" xmlns:xs="http://www.w3.org/2001/XMLSchema" xmlns:p="http://schemas.microsoft.com/office/2006/metadata/properties" xmlns:ns2="acedc1b3-a6a6-4744-bb8f-c9b717f8a9c9" targetNamespace="http://schemas.microsoft.com/office/2006/metadata/properties" ma:root="true" ma:fieldsID="0726173c3e9f53e106ecb31a6e2fb790" ns2:_="">
    <xsd:import namespace="acedc1b3-a6a6-4744-bb8f-c9b717f8a9c9"/>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edc1b3-a6a6-4744-bb8f-c9b717f8a9c9" elementFormDefault="qualified">
    <xsd:import namespace="http://schemas.microsoft.com/office/2006/documentManagement/types"/>
    <xsd:import namespace="http://schemas.microsoft.com/office/infopath/2007/PartnerControls"/>
    <xsd:element name="_dlc_DocId" ma:index="8" nillable="true" ma:displayName="Значення ідентифікатора документа" ma:description="Значення ідентифікатора документа, призначеного цьому елементу." ma:internalName="_dlc_DocId" ma:readOnly="true">
      <xsd:simpleType>
        <xsd:restriction base="dms:Text"/>
      </xsd:simpleType>
    </xsd:element>
    <xsd:element name="_dlc_DocIdUrl" ma:index="9" nillable="true" ma:displayName="Ідентифікатор документа" ma:description="Постійне посилання на цей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B816113-1C5C-48BB-8073-55F3B3A29378}">
  <ds:schemaRefs>
    <ds:schemaRef ds:uri="http://schemas.microsoft.com/sharepoint/v3/contenttype/forms"/>
  </ds:schemaRefs>
</ds:datastoreItem>
</file>

<file path=customXml/itemProps2.xml><?xml version="1.0" encoding="utf-8"?>
<ds:datastoreItem xmlns:ds="http://schemas.openxmlformats.org/officeDocument/2006/customXml" ds:itemID="{C4851719-5DF9-400C-9E39-64581E07C0D3}">
  <ds:schemaRefs>
    <ds:schemaRef ds:uri="http://schemas.microsoft.com/sharepoint/events"/>
  </ds:schemaRefs>
</ds:datastoreItem>
</file>

<file path=customXml/itemProps3.xml><?xml version="1.0" encoding="utf-8"?>
<ds:datastoreItem xmlns:ds="http://schemas.openxmlformats.org/officeDocument/2006/customXml" ds:itemID="{569982E8-C3C4-4744-BE2E-EC6C4AB7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edc1b3-a6a6-4744-bb8f-c9b717f8a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773E560-C6A4-488A-B43E-FBBD4851930F}">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дод.7</vt:lpstr>
      <vt:lpstr>дод.7!Область_печати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Качаєнко Олена Андріївна</dc:creator>
  <cp:lastModifiedBy>user</cp:lastModifiedBy>
  <cp:lastPrinted>2023-12-11T08:24:22Z</cp:lastPrinted>
  <dcterms:created xsi:type="dcterms:W3CDTF">2014-01-17T10:52:16Z</dcterms:created>
  <dcterms:modified xsi:type="dcterms:W3CDTF">2023-12-15T11:33:39Z</dcterms:modified>
</cp:coreProperties>
</file>