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3335" windowHeight="10245" tabRatio="811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75" i="1" l="1"/>
  <c r="E72" i="1"/>
  <c r="C82" i="1"/>
  <c r="C81" i="1"/>
  <c r="E80" i="1"/>
  <c r="C80" i="1" s="1"/>
  <c r="E79" i="1" l="1"/>
  <c r="C74" i="1"/>
  <c r="E78" i="1" l="1"/>
  <c r="C78" i="1" s="1"/>
  <c r="C79" i="1"/>
  <c r="D91" i="1"/>
  <c r="C94" i="1"/>
  <c r="D21" i="1"/>
  <c r="C21" i="1" s="1"/>
  <c r="C22" i="1"/>
  <c r="E53" i="1" l="1"/>
  <c r="C57" i="1"/>
  <c r="C95" i="1"/>
  <c r="D86" i="1"/>
  <c r="C86" i="1" s="1"/>
  <c r="C88" i="1"/>
  <c r="C90" i="1" l="1"/>
  <c r="C55" i="1"/>
  <c r="C45" i="1"/>
  <c r="C70" i="1"/>
  <c r="C77" i="1"/>
  <c r="E76" i="1"/>
  <c r="C76" i="1" s="1"/>
  <c r="C73" i="1"/>
  <c r="C72" i="1" s="1"/>
  <c r="E68" i="1"/>
  <c r="E67" i="1" s="1"/>
  <c r="C51" i="1"/>
  <c r="C50" i="1"/>
  <c r="C91" i="1"/>
  <c r="C92" i="1"/>
  <c r="C93" i="1"/>
  <c r="C97" i="1"/>
  <c r="C63" i="1"/>
  <c r="C65" i="1"/>
  <c r="C66" i="1"/>
  <c r="C69" i="1"/>
  <c r="C87" i="1"/>
  <c r="D59" i="1"/>
  <c r="C59" i="1" s="1"/>
  <c r="C60" i="1"/>
  <c r="C61" i="1"/>
  <c r="D54" i="1"/>
  <c r="C54" i="1" s="1"/>
  <c r="C56" i="1"/>
  <c r="C46" i="1"/>
  <c r="C47" i="1"/>
  <c r="D44" i="1"/>
  <c r="D33" i="1"/>
  <c r="C33" i="1" s="1"/>
  <c r="C43" i="1"/>
  <c r="C34" i="1"/>
  <c r="C36" i="1"/>
  <c r="C35" i="1"/>
  <c r="C37" i="1"/>
  <c r="C38" i="1"/>
  <c r="C39" i="1"/>
  <c r="C40" i="1"/>
  <c r="C41" i="1"/>
  <c r="C42" i="1"/>
  <c r="D32" i="1" l="1"/>
  <c r="C44" i="1"/>
  <c r="C31" i="1"/>
  <c r="C30" i="1"/>
  <c r="D27" i="1"/>
  <c r="C28" i="1"/>
  <c r="C17" i="1"/>
  <c r="C18" i="1"/>
  <c r="C19" i="1"/>
  <c r="C24" i="1"/>
  <c r="D23" i="1"/>
  <c r="C25" i="1"/>
  <c r="C27" i="1" l="1"/>
  <c r="C23" i="1"/>
  <c r="C20" i="1" s="1"/>
  <c r="D20" i="1"/>
  <c r="C96" i="1"/>
  <c r="D89" i="1" l="1"/>
  <c r="C89" i="1"/>
  <c r="E71" i="1"/>
  <c r="D68" i="1"/>
  <c r="D64" i="1"/>
  <c r="C64" i="1"/>
  <c r="D62" i="1"/>
  <c r="C62" i="1"/>
  <c r="D53" i="1"/>
  <c r="C53" i="1" s="1"/>
  <c r="C49" i="1"/>
  <c r="E49" i="1"/>
  <c r="E48" i="1" s="1"/>
  <c r="D16" i="1"/>
  <c r="D15" i="1" s="1"/>
  <c r="D29" i="1"/>
  <c r="D26" i="1" s="1"/>
  <c r="E52" i="1" l="1"/>
  <c r="D67" i="1"/>
  <c r="C68" i="1"/>
  <c r="C67" i="1" s="1"/>
  <c r="C71" i="1"/>
  <c r="E14" i="1"/>
  <c r="C48" i="1"/>
  <c r="D58" i="1"/>
  <c r="D14" i="1"/>
  <c r="D85" i="1"/>
  <c r="C16" i="1"/>
  <c r="C15" i="1" s="1"/>
  <c r="C29" i="1"/>
  <c r="C26" i="1" s="1"/>
  <c r="E83" i="1" l="1"/>
  <c r="E98" i="1" s="1"/>
  <c r="D84" i="1"/>
  <c r="C85" i="1"/>
  <c r="C84" i="1" s="1"/>
  <c r="D52" i="1"/>
  <c r="D83" i="1" s="1"/>
  <c r="C58" i="1"/>
  <c r="C52" i="1" s="1"/>
  <c r="C32" i="1"/>
  <c r="D98" i="1" l="1"/>
  <c r="C14" i="1"/>
  <c r="C83" i="1" l="1"/>
  <c r="C98" i="1" s="1"/>
</calcChain>
</file>

<file path=xl/sharedStrings.xml><?xml version="1.0" encoding="utf-8"?>
<sst xmlns="http://schemas.openxmlformats.org/spreadsheetml/2006/main" count="172" uniqueCount="169">
  <si>
    <t>Додаток 1</t>
  </si>
  <si>
    <t>14542000000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</si>
  <si>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</si>
  <si>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</si>
  <si>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</si>
  <si>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</si>
  <si>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</si>
  <si>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Спеціальний фонд</t>
  </si>
  <si>
    <t>усього</t>
  </si>
  <si>
    <t>у тому числі бюджет розвитку</t>
  </si>
  <si>
    <t>10000000</t>
  </si>
  <si>
    <t>Податкові надходження  </t>
  </si>
  <si>
    <t>11000000</t>
  </si>
  <si>
    <t>Податки на доходи, податки на прибуток, податки на збільшення ринкової вартості  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</si>
  <si>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</si>
  <si>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</si>
  <si>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</si>
  <si>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</si>
  <si>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</si>
  <si>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</si>
  <si>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</si>
  <si>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</si>
  <si>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13000000</t>
  </si>
  <si>
    <t>Рентна плата та плата за використання інших природних ресурсів </t>
  </si>
  <si>
    <t>13030000</t>
  </si>
  <si>
    <t>13030100</t>
  </si>
  <si>
    <t>14000000</t>
  </si>
  <si>
    <t>Внутрішні податки на товари та послуги  </t>
  </si>
  <si>
    <t>14020000</t>
  </si>
  <si>
    <t>Акцизний податок з вироблених в Україні підакцизних товарів (продукції) 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</si>
  <si>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</si>
  <si>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</si>
  <si>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</si>
  <si>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 </t>
  </si>
  <si>
    <t>14031900</t>
  </si>
  <si>
    <t>14040000</t>
  </si>
  <si>
    <t>Акцизний податок з реалізації суб`єктами господарювання роздрібної торгівлі підакцизних товарів </t>
  </si>
  <si>
    <t>18000000</t>
  </si>
  <si>
    <t>18010000</t>
  </si>
  <si>
    <t>Податок на майно 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</si>
  <si>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</si>
  <si>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</si>
  <si>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</si>
  <si>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</si>
  <si>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</si>
  <si>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</si>
  <si>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</si>
  <si>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</si>
  <si>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18010500</t>
  </si>
  <si>
    <t>Земельний податок з юридичних осіб </t>
  </si>
  <si>
    <t>18010600</t>
  </si>
  <si>
    <t>Орендна плата з юридичних осіб </t>
  </si>
  <si>
    <t>18010700</t>
  </si>
  <si>
    <t>Земельний податок з фізичних осіб </t>
  </si>
  <si>
    <t>18010900</t>
  </si>
  <si>
    <t>Орендна плата з фізичних осіб </t>
  </si>
  <si>
    <t>18050000</t>
  </si>
  <si>
    <t>Єдиний податок  </t>
  </si>
  <si>
    <t>18050300</t>
  </si>
  <si>
    <t>Єдиний податок з юридичних осіб </t>
  </si>
  <si>
    <t>18050400</t>
  </si>
  <si>
    <t>Єдиний податок з фізичних осіб </t>
  </si>
  <si>
    <t>18050500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</si>
  <si>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</si>
  <si>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19000000</t>
  </si>
  <si>
    <t>Інші податки та збори </t>
  </si>
  <si>
    <t>19010000</t>
  </si>
  <si>
    <t>Екологічний податок 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</si>
  <si>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</si>
  <si>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</si>
  <si>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19010300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</si>
  <si>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</si>
  <si>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20000000</t>
  </si>
  <si>
    <t>Неподаткові надходження  </t>
  </si>
  <si>
    <t>21000000</t>
  </si>
  <si>
    <t>Доходи від власності та підприємницької діяльності  </t>
  </si>
  <si>
    <t>21080000</t>
  </si>
  <si>
    <t>Інші надходження  </t>
  </si>
  <si>
    <t>21081100</t>
  </si>
  <si>
    <t>Адміністративні штрафи та інші санкції </t>
  </si>
  <si>
    <t>22000000</t>
  </si>
  <si>
    <t>Адміністративні збори та платежі, доходи від некомерційної господарської діяльності </t>
  </si>
  <si>
    <t>22010000</t>
  </si>
  <si>
    <t>Плата за надання адміністративних послуг</t>
  </si>
  <si>
    <t>22012500</t>
  </si>
  <si>
    <t>Плата за надання інших адміністративних послуг</t>
  </si>
  <si>
    <t>22080000</t>
  </si>
  <si>
    <t>Надходження від орендної плати за користування цілісним майновим комплексом та іншим державним майном  </t>
  </si>
  <si>
    <t>22080400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</si>
  <si>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</si>
  <si>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22090000</t>
  </si>
  <si>
    <t>Державне мито  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</si>
  <si>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</si>
  <si>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</si>
  <si>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22090400</t>
  </si>
  <si>
    <t>Державне мито, пов`язане з видачею та оформленням закордонних паспортів (посвідок) та паспортів громадян України  </t>
  </si>
  <si>
    <t>24000000</t>
  </si>
  <si>
    <t>Інші неподаткові надходження  </t>
  </si>
  <si>
    <t>24060000</t>
  </si>
  <si>
    <t>24060300</t>
  </si>
  <si>
    <t>25000000</t>
  </si>
  <si>
    <t>Власні надходження бюджетних установ  </t>
  </si>
  <si>
    <t>25010000</t>
  </si>
  <si>
    <t>Надходження від плати за послуги, що надаються бюджетними установами згідно із законодавством </t>
  </si>
  <si>
    <t>25010100</t>
  </si>
  <si>
    <t>Плата за послуги, що надаються бюджетними установами згідно з їх основною діяльністю </t>
  </si>
  <si>
    <t>Усього доходів (без урахування міжбюджетних трансфертів)</t>
  </si>
  <si>
    <t>40000000</t>
  </si>
  <si>
    <t>Офіційні трансферти  </t>
  </si>
  <si>
    <t>41000000</t>
  </si>
  <si>
    <t>Від органів державного управління  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</si>
  <si>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</si>
  <si>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</si>
  <si>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</si>
  <si>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 </t>
  </si>
  <si>
    <t>41050000</t>
  </si>
  <si>
    <t>Субвенції з місцевих бюджетів іншим місцевим бюджетам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</si>
  <si>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</si>
  <si>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</si>
  <si>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</si>
  <si>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</si>
  <si>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41053900</t>
  </si>
  <si>
    <t>41055000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</si>
  <si>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</si>
  <si>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Разом доходів</t>
  </si>
  <si>
    <t>X</t>
  </si>
  <si>
    <t xml:space="preserve"> </t>
  </si>
  <si>
    <t xml:space="preserve">Загальний фонд 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</si>
  <si>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</si>
  <si>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здоров"я за рахунок відповідної додаткової дотації з державного бюджету</t>
  </si>
  <si>
    <t xml:space="preserve">                   Сільський голова </t>
  </si>
  <si>
    <t xml:space="preserve">Інші субвенції з місцевого бюджету </t>
  </si>
  <si>
    <t xml:space="preserve">до рішення Мішково-Погорілівської сільської ради </t>
  </si>
  <si>
    <t>Рентна плата за користування надрами загальнодержавного значення </t>
  </si>
  <si>
    <t>Рентна плата за користування надрами для видобування інших корисних копалин загальнодержавного значення </t>
  </si>
  <si>
    <t>Місцеві податки та збори, що сплачуються (перераховуються) згідно з Податковим кодексом України</t>
  </si>
  <si>
    <t xml:space="preserve">     Начальник фінансового відділу</t>
  </si>
  <si>
    <t>Віта СУРІНА</t>
  </si>
  <si>
    <t xml:space="preserve">  Андрій БОТАНІН</t>
  </si>
  <si>
    <t xml:space="preserve">"Про затвердження звіту про виконання бюджету Мішково-Погорілівської </t>
  </si>
  <si>
    <t xml:space="preserve">Рентна плата за користування надрами в цілях, не пов'язаних з видобуванням корисних копалин </t>
  </si>
  <si>
    <t xml:space="preserve">Транспортний податок з фізичних осіб </t>
  </si>
  <si>
    <t xml:space="preserve">Транспортний податок з юридичних осіб </t>
  </si>
  <si>
    <t xml:space="preserve">Адміністративні штрафи та штрафні санкції за порушення законодавства у сфері виробництва та обігу алкогольних напоїв та тютюнових виробів </t>
  </si>
  <si>
    <t xml:space="preserve">Адміністративний збір за державну реєстрацію речових прав на нерухоме майно та їх обтяжень </t>
  </si>
  <si>
    <t xml:space="preserve"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 </t>
  </si>
  <si>
    <t xml:space="preserve">Інші джерела власних надходжень бюджетних установ  </t>
  </si>
  <si>
    <t xml:space="preserve">Благодійні внески, гранти та дарунки </t>
  </si>
  <si>
    <t>Субвенція з державного бюджету місцевим бюджетам на здійснення заходів щодо соціально-економічного розвитку територій</t>
  </si>
  <si>
    <t>Плата за оренду майна бюджетних установ, що здійснюється відповідно до Закону України Про оренду державного та комунального майна</t>
  </si>
  <si>
    <t>Надходження коштів від відшкодування втрат сільськогосподарського і лісогосподарського виробництва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</si>
  <si>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</si>
  <si>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Рентна плата за спеціальне використання води</t>
  </si>
  <si>
    <t>Надходження рентної плати за спеціальне використання води від підприємств житлово-комунального господарства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</si>
  <si>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</si>
  <si>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Надходження бюджетних установ від реалізації в установленому порядку майна (крім нерухомого майна)</t>
  </si>
  <si>
    <t>33010100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</si>
  <si>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</si>
  <si>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33010200</t>
  </si>
  <si>
    <t>Кошти від продажу прав на земельні ділянки несільськогосподарського призначення, що перебувають у державній або комунальній власності, та прав на земельні ділянки, які знаходяться на території Автономної Республіки Крим</t>
  </si>
  <si>
    <t>33000000 </t>
  </si>
  <si>
    <t>Кошти від продажу землі і нематеріальних активів </t>
  </si>
  <si>
    <t>33010000 </t>
  </si>
  <si>
    <t>Кошти від продажу землі  </t>
  </si>
  <si>
    <t>30000000 </t>
  </si>
  <si>
    <t>Доходи від операцій з капіталом  </t>
  </si>
  <si>
    <t>сільської територіальної громади за 2021 рік"</t>
  </si>
  <si>
    <t xml:space="preserve"> XVII позачергова сесія 8 скликання від 09.02.2022 року № 1</t>
  </si>
  <si>
    <t>Виконання доходної частини бюджету Мішково-Погорілівської
сільської територіальної громади за 2022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</si>
</sst>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-#,##0;#,&quot;-&quot;"/>
  </numFmts>
  <fonts count="8" x14ac:knownFonts="1"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right" vertical="center"/>
    </xf>
    <xf numFmtId="164" fontId="0" fillId="3" borderId="1" xfId="0" applyNumberFormat="1" applyFill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64" fontId="2" fillId="3" borderId="1" xfId="0" applyNumberFormat="1" applyFont="1" applyFill="1" applyBorder="1" applyAlignment="1">
      <alignment horizontal="right" vertical="center"/>
    </xf>
    <xf numFmtId="0" fontId="5" fillId="0" borderId="0" xfId="0" applyFont="1"/>
    <xf numFmtId="0" fontId="2" fillId="0" borderId="0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 wrapText="1"/>
    </xf>
    <xf numFmtId="164" fontId="2" fillId="4" borderId="1" xfId="0" applyNumberFormat="1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164" fontId="2" fillId="4" borderId="1" xfId="0" applyNumberFormat="1" applyFont="1" applyFill="1" applyBorder="1" applyAlignment="1">
      <alignment horizontal="right"/>
    </xf>
    <xf numFmtId="0" fontId="6" fillId="0" borderId="0" xfId="0" applyFont="1"/>
    <xf numFmtId="164" fontId="0" fillId="3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vertical="center" wrapText="1"/>
    </xf>
    <xf numFmtId="164" fontId="6" fillId="0" borderId="1" xfId="0" applyNumberFormat="1" applyFont="1" applyBorder="1" applyAlignment="1">
      <alignment horizontal="right" vertical="center"/>
    </xf>
    <xf numFmtId="164" fontId="6" fillId="0" borderId="2" xfId="0" applyNumberFormat="1" applyFont="1" applyBorder="1" applyAlignment="1">
      <alignment horizontal="right" vertical="center"/>
    </xf>
    <xf numFmtId="0" fontId="7" fillId="5" borderId="4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vertical="center"/>
    </xf>
    <xf numFmtId="4" fontId="6" fillId="0" borderId="4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4" fontId="6" fillId="0" borderId="1" xfId="0" applyNumberFormat="1" applyFont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164" fontId="7" fillId="2" borderId="2" xfId="0" applyNumberFormat="1" applyFont="1" applyFill="1" applyBorder="1" applyAlignment="1">
      <alignment horizontal="right" vertical="center"/>
    </xf>
    <xf numFmtId="164" fontId="7" fillId="2" borderId="1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wrapText="1"/>
    </xf>
  </cellXfs>
  <cellStyles count="1">
    <cellStyle name="Обычный" xfId="0" builtinId="0"/>
  </cellStyles>
  <dxfs count="2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6"/>
  <sheetViews>
    <sheetView tabSelected="1" zoomScaleNormal="100" workbookViewId="0">
      <selection activeCell="A7" sqref="A7:F7"/>
    </sheetView>
  </sheetViews>
  <sheetFormatPr defaultRowHeight="12.75" x14ac:dyDescent="0.2"/>
  <cols>
    <col min="1" max="1" width="11.5703125" customWidth="1"/>
    <col min="2" max="2" width="64.85546875" customWidth="1"/>
    <col min="3" max="3" width="11.5703125" customWidth="1"/>
    <col min="4" max="4" width="11.7109375" customWidth="1"/>
    <col min="5" max="5" width="8.42578125" customWidth="1"/>
    <col min="6" max="6" width="14" customWidth="1"/>
  </cols>
  <sheetData>
    <row r="1" spans="1:7" ht="12" customHeight="1" x14ac:dyDescent="0.2">
      <c r="A1" s="32" t="s">
        <v>126</v>
      </c>
      <c r="B1" s="57" t="s">
        <v>0</v>
      </c>
      <c r="C1" s="57"/>
      <c r="D1" s="57"/>
      <c r="E1" s="57"/>
      <c r="F1" s="57"/>
      <c r="G1" s="17"/>
    </row>
    <row r="2" spans="1:7" ht="13.9" customHeight="1" x14ac:dyDescent="0.2">
      <c r="A2" s="32"/>
      <c r="B2" s="58" t="s">
        <v>132</v>
      </c>
      <c r="C2" s="58"/>
      <c r="D2" s="58"/>
      <c r="E2" s="58"/>
      <c r="F2" s="58"/>
      <c r="G2" s="17"/>
    </row>
    <row r="3" spans="1:7" ht="13.9" customHeight="1" x14ac:dyDescent="0.2">
      <c r="A3" s="32"/>
      <c r="B3" s="58" t="s">
        <v>139</v>
      </c>
      <c r="C3" s="58"/>
      <c r="D3" s="58"/>
      <c r="E3" s="58"/>
      <c r="F3" s="58"/>
      <c r="G3" s="17"/>
    </row>
    <row r="4" spans="1:7" ht="13.9" customHeight="1" x14ac:dyDescent="0.2">
      <c r="A4" s="32"/>
      <c r="B4" s="58" t="s">
        <v>166</v>
      </c>
      <c r="C4" s="58"/>
      <c r="D4" s="58"/>
      <c r="E4" s="58"/>
      <c r="F4" s="58"/>
      <c r="G4" s="17"/>
    </row>
    <row r="5" spans="1:7" ht="13.9" customHeight="1" x14ac:dyDescent="0.2">
      <c r="A5" s="32"/>
      <c r="B5" s="58" t="s">
        <v>167</v>
      </c>
      <c r="C5" s="58"/>
      <c r="D5" s="58"/>
      <c r="E5" s="58"/>
      <c r="F5" s="58"/>
      <c r="G5" s="17"/>
    </row>
    <row r="6" spans="1:7" ht="13.9" customHeight="1" x14ac:dyDescent="0.2">
      <c r="A6" s="32"/>
      <c r="B6" s="50"/>
      <c r="C6" s="50"/>
      <c r="D6" s="50"/>
      <c r="E6" s="50"/>
      <c r="F6" s="50"/>
      <c r="G6" s="17"/>
    </row>
    <row r="7" spans="1:7" ht="29.25" customHeight="1" x14ac:dyDescent="0.2">
      <c r="A7" s="52" t="s">
        <v>168</v>
      </c>
      <c r="B7" s="53"/>
      <c r="C7" s="53"/>
      <c r="D7" s="53"/>
      <c r="E7" s="53"/>
      <c r="F7" s="53"/>
    </row>
    <row r="8" spans="1:7" x14ac:dyDescent="0.2">
      <c r="A8" s="1" t="s">
        <v>1</v>
      </c>
    </row>
    <row r="9" spans="1:7" x14ac:dyDescent="0.2">
      <c r="A9" t="s">
        <v>2</v>
      </c>
      <c r="F9" s="2" t="s">
        <v>3</v>
      </c>
    </row>
    <row r="10" spans="1:7" x14ac:dyDescent="0.2">
      <c r="A10" s="54" t="s">
        <v>4</v>
      </c>
      <c r="B10" s="54" t="s">
        <v>5</v>
      </c>
      <c r="C10" s="55" t="s">
        <v>6</v>
      </c>
      <c r="D10" s="54" t="s">
        <v>127</v>
      </c>
      <c r="E10" s="54" t="s">
        <v>7</v>
      </c>
      <c r="F10" s="54"/>
    </row>
    <row r="11" spans="1:7" x14ac:dyDescent="0.2">
      <c r="A11" s="54"/>
      <c r="B11" s="54"/>
      <c r="C11" s="55"/>
      <c r="D11" s="54"/>
      <c r="E11" s="54" t="s">
        <v>8</v>
      </c>
      <c r="F11" s="56" t="s">
        <v>9</v>
      </c>
    </row>
    <row r="12" spans="1:7" x14ac:dyDescent="0.2">
      <c r="A12" s="54"/>
      <c r="B12" s="54"/>
      <c r="C12" s="55"/>
      <c r="D12" s="54"/>
      <c r="E12" s="54"/>
      <c r="F12" s="54"/>
    </row>
    <row r="13" spans="1:7" ht="9.75" customHeight="1" x14ac:dyDescent="0.2">
      <c r="A13" s="3">
        <v>1</v>
      </c>
      <c r="B13" s="3">
        <v>2</v>
      </c>
      <c r="C13" s="21">
        <v>3</v>
      </c>
      <c r="D13" s="3">
        <v>4</v>
      </c>
      <c r="E13" s="3">
        <v>5</v>
      </c>
      <c r="F13" s="3">
        <v>6</v>
      </c>
    </row>
    <row r="14" spans="1:7" x14ac:dyDescent="0.2">
      <c r="A14" s="26" t="s">
        <v>10</v>
      </c>
      <c r="B14" s="27" t="s">
        <v>11</v>
      </c>
      <c r="C14" s="28">
        <f>C15+C20+C26+C32+C48</f>
        <v>53622811</v>
      </c>
      <c r="D14" s="28">
        <f>D15+D20+D26+D32</f>
        <v>53441566</v>
      </c>
      <c r="E14" s="28">
        <f>E48</f>
        <v>181245</v>
      </c>
      <c r="F14" s="28">
        <v>0</v>
      </c>
    </row>
    <row r="15" spans="1:7" ht="25.5" x14ac:dyDescent="0.2">
      <c r="A15" s="4" t="s">
        <v>12</v>
      </c>
      <c r="B15" s="5" t="s">
        <v>13</v>
      </c>
      <c r="C15" s="16">
        <f>C16</f>
        <v>31943802</v>
      </c>
      <c r="D15" s="6">
        <f>D16</f>
        <v>31943802</v>
      </c>
      <c r="E15" s="6">
        <v>0</v>
      </c>
      <c r="F15" s="6">
        <v>0</v>
      </c>
    </row>
    <row r="16" spans="1:7" x14ac:dyDescent="0.2">
      <c r="A16" s="4" t="s">
        <v>14</v>
      </c>
      <c r="B16" s="5" t="s">
        <v>15</v>
      </c>
      <c r="C16" s="16">
        <f>C17+C18+C19</f>
        <v>31943802</v>
      </c>
      <c r="D16" s="6">
        <f>D17+D18+D19</f>
        <v>31943802</v>
      </c>
      <c r="E16" s="6">
        <v>0</v>
      </c>
      <c r="F16" s="6">
        <v>0</v>
      </c>
    </row>
    <row r="17" spans="1:6" ht="40.5" customHeight="1" x14ac:dyDescent="0.2">
      <c r="A17" s="7" t="s">
        <v>16</v>
      </c>
      <c r="B17" s="8" t="s">
        <v>17</v>
      </c>
      <c r="C17" s="13">
        <f>D17</f>
        <v>30511026</v>
      </c>
      <c r="D17" s="13">
        <v>30511026</v>
      </c>
      <c r="E17" s="9">
        <v>0</v>
      </c>
      <c r="F17" s="9">
        <v>0</v>
      </c>
    </row>
    <row r="18" spans="1:6" ht="39.75" customHeight="1" x14ac:dyDescent="0.2">
      <c r="A18" s="7" t="s">
        <v>18</v>
      </c>
      <c r="B18" s="8" t="s">
        <v>19</v>
      </c>
      <c r="C18" s="13">
        <f>D18</f>
        <v>1323317</v>
      </c>
      <c r="D18" s="9">
        <v>1323317</v>
      </c>
      <c r="E18" s="9">
        <v>0</v>
      </c>
      <c r="F18" s="9">
        <v>0</v>
      </c>
    </row>
    <row r="19" spans="1:6" ht="27.75" customHeight="1" x14ac:dyDescent="0.2">
      <c r="A19" s="7" t="s">
        <v>20</v>
      </c>
      <c r="B19" s="8" t="s">
        <v>21</v>
      </c>
      <c r="C19" s="13">
        <f>D19</f>
        <v>109459</v>
      </c>
      <c r="D19" s="9">
        <v>109459</v>
      </c>
      <c r="E19" s="9">
        <v>0</v>
      </c>
      <c r="F19" s="9">
        <v>0</v>
      </c>
    </row>
    <row r="20" spans="1:6" x14ac:dyDescent="0.2">
      <c r="A20" s="19" t="s">
        <v>22</v>
      </c>
      <c r="B20" s="20" t="s">
        <v>23</v>
      </c>
      <c r="C20" s="16">
        <f>C23+C21</f>
        <v>117354</v>
      </c>
      <c r="D20" s="16">
        <f>D23+D21</f>
        <v>117354</v>
      </c>
      <c r="E20" s="16">
        <v>0</v>
      </c>
      <c r="F20" s="16">
        <v>0</v>
      </c>
    </row>
    <row r="21" spans="1:6" ht="17.25" customHeight="1" x14ac:dyDescent="0.2">
      <c r="A21" s="15">
        <v>13020000</v>
      </c>
      <c r="B21" s="34" t="s">
        <v>152</v>
      </c>
      <c r="C21" s="16">
        <f>D21</f>
        <v>600</v>
      </c>
      <c r="D21" s="16">
        <f>D22</f>
        <v>600</v>
      </c>
      <c r="E21" s="16">
        <v>0</v>
      </c>
      <c r="F21" s="16">
        <v>0</v>
      </c>
    </row>
    <row r="22" spans="1:6" ht="29.25" customHeight="1" x14ac:dyDescent="0.2">
      <c r="A22" s="35">
        <v>13020400</v>
      </c>
      <c r="B22" s="36" t="s">
        <v>153</v>
      </c>
      <c r="C22" s="33">
        <f>D22</f>
        <v>600</v>
      </c>
      <c r="D22" s="33">
        <v>600</v>
      </c>
      <c r="E22" s="16">
        <v>0</v>
      </c>
      <c r="F22" s="16">
        <v>0</v>
      </c>
    </row>
    <row r="23" spans="1:6" ht="27" customHeight="1" x14ac:dyDescent="0.2">
      <c r="A23" s="4" t="s">
        <v>24</v>
      </c>
      <c r="B23" s="20" t="s">
        <v>133</v>
      </c>
      <c r="C23" s="16">
        <f>D23+E23</f>
        <v>116754</v>
      </c>
      <c r="D23" s="6">
        <f>D24+D25</f>
        <v>116754</v>
      </c>
      <c r="E23" s="6">
        <v>0</v>
      </c>
      <c r="F23" s="6">
        <v>0</v>
      </c>
    </row>
    <row r="24" spans="1:6" ht="27" customHeight="1" x14ac:dyDescent="0.2">
      <c r="A24" s="7" t="s">
        <v>25</v>
      </c>
      <c r="B24" s="22" t="s">
        <v>134</v>
      </c>
      <c r="C24" s="13">
        <f>D24</f>
        <v>8754</v>
      </c>
      <c r="D24" s="9">
        <v>8754</v>
      </c>
      <c r="E24" s="9">
        <v>0</v>
      </c>
      <c r="F24" s="9">
        <v>0</v>
      </c>
    </row>
    <row r="25" spans="1:6" ht="25.5" x14ac:dyDescent="0.2">
      <c r="A25" s="14">
        <v>13040200</v>
      </c>
      <c r="B25" s="22" t="s">
        <v>140</v>
      </c>
      <c r="C25" s="13">
        <f>D25</f>
        <v>108000</v>
      </c>
      <c r="D25" s="9">
        <v>108000</v>
      </c>
      <c r="E25" s="9"/>
      <c r="F25" s="9"/>
    </row>
    <row r="26" spans="1:6" x14ac:dyDescent="0.2">
      <c r="A26" s="19" t="s">
        <v>26</v>
      </c>
      <c r="B26" s="20" t="s">
        <v>27</v>
      </c>
      <c r="C26" s="16">
        <f>C27+C29+C31</f>
        <v>11819583</v>
      </c>
      <c r="D26" s="16">
        <f>D27+D29+D31</f>
        <v>11819583</v>
      </c>
      <c r="E26" s="16">
        <v>0</v>
      </c>
      <c r="F26" s="16">
        <v>0</v>
      </c>
    </row>
    <row r="27" spans="1:6" ht="28.5" customHeight="1" x14ac:dyDescent="0.2">
      <c r="A27" s="4" t="s">
        <v>28</v>
      </c>
      <c r="B27" s="20" t="s">
        <v>29</v>
      </c>
      <c r="C27" s="16">
        <f>D27</f>
        <v>2479324</v>
      </c>
      <c r="D27" s="6">
        <f>D28</f>
        <v>2479324</v>
      </c>
      <c r="E27" s="6">
        <v>0</v>
      </c>
      <c r="F27" s="6">
        <v>0</v>
      </c>
    </row>
    <row r="28" spans="1:6" x14ac:dyDescent="0.2">
      <c r="A28" s="7" t="s">
        <v>30</v>
      </c>
      <c r="B28" s="22" t="s">
        <v>31</v>
      </c>
      <c r="C28" s="13">
        <f>D28</f>
        <v>2479324</v>
      </c>
      <c r="D28" s="9">
        <v>2479324</v>
      </c>
      <c r="E28" s="9">
        <v>0</v>
      </c>
      <c r="F28" s="9">
        <v>0</v>
      </c>
    </row>
    <row r="29" spans="1:6" ht="24.75" customHeight="1" x14ac:dyDescent="0.2">
      <c r="A29" s="4" t="s">
        <v>32</v>
      </c>
      <c r="B29" s="20" t="s">
        <v>33</v>
      </c>
      <c r="C29" s="16">
        <f>C30</f>
        <v>8423835</v>
      </c>
      <c r="D29" s="6">
        <f>D30</f>
        <v>8423835</v>
      </c>
      <c r="E29" s="6">
        <v>0</v>
      </c>
      <c r="F29" s="6">
        <v>0</v>
      </c>
    </row>
    <row r="30" spans="1:6" x14ac:dyDescent="0.2">
      <c r="A30" s="7" t="s">
        <v>34</v>
      </c>
      <c r="B30" s="22" t="s">
        <v>31</v>
      </c>
      <c r="C30" s="13">
        <f>D30</f>
        <v>8423835</v>
      </c>
      <c r="D30" s="13">
        <v>8423835</v>
      </c>
      <c r="E30" s="9">
        <v>0</v>
      </c>
      <c r="F30" s="9">
        <v>0</v>
      </c>
    </row>
    <row r="31" spans="1:6" ht="29.25" customHeight="1" x14ac:dyDescent="0.2">
      <c r="A31" s="4" t="s">
        <v>35</v>
      </c>
      <c r="B31" s="20" t="s">
        <v>36</v>
      </c>
      <c r="C31" s="16">
        <f>D31</f>
        <v>916424</v>
      </c>
      <c r="D31" s="6">
        <v>916424</v>
      </c>
      <c r="E31" s="9">
        <v>0</v>
      </c>
      <c r="F31" s="9">
        <v>0</v>
      </c>
    </row>
    <row r="32" spans="1:6" ht="27" customHeight="1" x14ac:dyDescent="0.2">
      <c r="A32" s="19" t="s">
        <v>37</v>
      </c>
      <c r="B32" s="20" t="s">
        <v>135</v>
      </c>
      <c r="C32" s="16">
        <f>C33+C44</f>
        <v>9560827</v>
      </c>
      <c r="D32" s="16">
        <f>D33+D44</f>
        <v>9560827</v>
      </c>
      <c r="E32" s="16">
        <v>0</v>
      </c>
      <c r="F32" s="16">
        <v>0</v>
      </c>
    </row>
    <row r="33" spans="1:6" x14ac:dyDescent="0.2">
      <c r="A33" s="4" t="s">
        <v>38</v>
      </c>
      <c r="B33" s="5" t="s">
        <v>39</v>
      </c>
      <c r="C33" s="16">
        <f t="shared" ref="C33:C47" si="0">D33</f>
        <v>4648894</v>
      </c>
      <c r="D33" s="6">
        <f>D34+D35+D36+D37+D38+D39+D40+D41+D42+D43</f>
        <v>4648894</v>
      </c>
      <c r="E33" s="6">
        <v>0</v>
      </c>
      <c r="F33" s="6">
        <v>0</v>
      </c>
    </row>
    <row r="34" spans="1:6" ht="39.75" customHeight="1" x14ac:dyDescent="0.2">
      <c r="A34" s="7" t="s">
        <v>40</v>
      </c>
      <c r="B34" s="8" t="s">
        <v>41</v>
      </c>
      <c r="C34" s="13">
        <f t="shared" si="0"/>
        <v>6903</v>
      </c>
      <c r="D34" s="9">
        <v>6903</v>
      </c>
      <c r="E34" s="9">
        <v>0</v>
      </c>
      <c r="F34" s="9">
        <v>0</v>
      </c>
    </row>
    <row r="35" spans="1:6" ht="39.75" customHeight="1" x14ac:dyDescent="0.2">
      <c r="A35" s="7" t="s">
        <v>42</v>
      </c>
      <c r="B35" s="8" t="s">
        <v>43</v>
      </c>
      <c r="C35" s="13">
        <f t="shared" si="0"/>
        <v>272190</v>
      </c>
      <c r="D35" s="9">
        <v>272190</v>
      </c>
      <c r="E35" s="9">
        <v>0</v>
      </c>
      <c r="F35" s="9">
        <v>0</v>
      </c>
    </row>
    <row r="36" spans="1:6" ht="36.75" customHeight="1" x14ac:dyDescent="0.2">
      <c r="A36" s="7" t="s">
        <v>44</v>
      </c>
      <c r="B36" s="8" t="s">
        <v>45</v>
      </c>
      <c r="C36" s="13">
        <f t="shared" si="0"/>
        <v>67302</v>
      </c>
      <c r="D36" s="9">
        <v>67302</v>
      </c>
      <c r="E36" s="9">
        <v>0</v>
      </c>
      <c r="F36" s="9">
        <v>0</v>
      </c>
    </row>
    <row r="37" spans="1:6" ht="35.25" customHeight="1" x14ac:dyDescent="0.2">
      <c r="A37" s="7" t="s">
        <v>46</v>
      </c>
      <c r="B37" s="8" t="s">
        <v>47</v>
      </c>
      <c r="C37" s="13">
        <f t="shared" si="0"/>
        <v>737837</v>
      </c>
      <c r="D37" s="9">
        <v>737837</v>
      </c>
      <c r="E37" s="9">
        <v>0</v>
      </c>
      <c r="F37" s="9">
        <v>0</v>
      </c>
    </row>
    <row r="38" spans="1:6" x14ac:dyDescent="0.2">
      <c r="A38" s="7" t="s">
        <v>48</v>
      </c>
      <c r="B38" s="8" t="s">
        <v>49</v>
      </c>
      <c r="C38" s="13">
        <f t="shared" si="0"/>
        <v>1410921</v>
      </c>
      <c r="D38" s="9">
        <v>1410921</v>
      </c>
      <c r="E38" s="9">
        <v>0</v>
      </c>
      <c r="F38" s="9">
        <v>0</v>
      </c>
    </row>
    <row r="39" spans="1:6" x14ac:dyDescent="0.2">
      <c r="A39" s="7" t="s">
        <v>50</v>
      </c>
      <c r="B39" s="8" t="s">
        <v>51</v>
      </c>
      <c r="C39" s="13">
        <f t="shared" si="0"/>
        <v>1217784</v>
      </c>
      <c r="D39" s="9">
        <v>1217784</v>
      </c>
      <c r="E39" s="9">
        <v>0</v>
      </c>
      <c r="F39" s="9">
        <v>0</v>
      </c>
    </row>
    <row r="40" spans="1:6" x14ac:dyDescent="0.2">
      <c r="A40" s="7" t="s">
        <v>52</v>
      </c>
      <c r="B40" s="8" t="s">
        <v>53</v>
      </c>
      <c r="C40" s="13">
        <f t="shared" si="0"/>
        <v>777201</v>
      </c>
      <c r="D40" s="9">
        <v>777201</v>
      </c>
      <c r="E40" s="9">
        <v>0</v>
      </c>
      <c r="F40" s="9">
        <v>0</v>
      </c>
    </row>
    <row r="41" spans="1:6" x14ac:dyDescent="0.2">
      <c r="A41" s="7" t="s">
        <v>54</v>
      </c>
      <c r="B41" s="8" t="s">
        <v>55</v>
      </c>
      <c r="C41" s="13">
        <f t="shared" si="0"/>
        <v>127504</v>
      </c>
      <c r="D41" s="9">
        <v>127504</v>
      </c>
      <c r="E41" s="9">
        <v>0</v>
      </c>
      <c r="F41" s="9">
        <v>0</v>
      </c>
    </row>
    <row r="42" spans="1:6" x14ac:dyDescent="0.2">
      <c r="A42" s="14">
        <v>18011000</v>
      </c>
      <c r="B42" s="8" t="s">
        <v>141</v>
      </c>
      <c r="C42" s="13">
        <f t="shared" si="0"/>
        <v>4167</v>
      </c>
      <c r="D42" s="9">
        <v>4167</v>
      </c>
      <c r="E42" s="9"/>
      <c r="F42" s="9"/>
    </row>
    <row r="43" spans="1:6" x14ac:dyDescent="0.2">
      <c r="A43" s="14">
        <v>18011100</v>
      </c>
      <c r="B43" s="8" t="s">
        <v>142</v>
      </c>
      <c r="C43" s="13">
        <f t="shared" si="0"/>
        <v>27085</v>
      </c>
      <c r="D43" s="9">
        <v>27085</v>
      </c>
      <c r="E43" s="9"/>
      <c r="F43" s="9"/>
    </row>
    <row r="44" spans="1:6" x14ac:dyDescent="0.2">
      <c r="A44" s="4" t="s">
        <v>56</v>
      </c>
      <c r="B44" s="5" t="s">
        <v>57</v>
      </c>
      <c r="C44" s="16">
        <f t="shared" si="0"/>
        <v>4911933</v>
      </c>
      <c r="D44" s="6">
        <f>D45+D46+D47</f>
        <v>4911933</v>
      </c>
      <c r="E44" s="6">
        <v>0</v>
      </c>
      <c r="F44" s="6">
        <v>0</v>
      </c>
    </row>
    <row r="45" spans="1:6" x14ac:dyDescent="0.2">
      <c r="A45" s="7" t="s">
        <v>58</v>
      </c>
      <c r="B45" s="8" t="s">
        <v>59</v>
      </c>
      <c r="C45" s="13">
        <f t="shared" si="0"/>
        <v>158453</v>
      </c>
      <c r="D45" s="9">
        <v>158453</v>
      </c>
      <c r="E45" s="9">
        <v>0</v>
      </c>
      <c r="F45" s="9">
        <v>0</v>
      </c>
    </row>
    <row r="46" spans="1:6" x14ac:dyDescent="0.2">
      <c r="A46" s="7" t="s">
        <v>60</v>
      </c>
      <c r="B46" s="8" t="s">
        <v>61</v>
      </c>
      <c r="C46" s="13">
        <f t="shared" si="0"/>
        <v>3648683</v>
      </c>
      <c r="D46" s="9">
        <v>3648683</v>
      </c>
      <c r="E46" s="9">
        <v>0</v>
      </c>
      <c r="F46" s="9">
        <v>0</v>
      </c>
    </row>
    <row r="47" spans="1:6" ht="50.25" customHeight="1" x14ac:dyDescent="0.2">
      <c r="A47" s="7" t="s">
        <v>62</v>
      </c>
      <c r="B47" s="8" t="s">
        <v>63</v>
      </c>
      <c r="C47" s="13">
        <f t="shared" si="0"/>
        <v>1104797</v>
      </c>
      <c r="D47" s="9">
        <v>1104797</v>
      </c>
      <c r="E47" s="9">
        <v>0</v>
      </c>
      <c r="F47" s="9">
        <v>0</v>
      </c>
    </row>
    <row r="48" spans="1:6" x14ac:dyDescent="0.2">
      <c r="A48" s="4" t="s">
        <v>64</v>
      </c>
      <c r="B48" s="5" t="s">
        <v>65</v>
      </c>
      <c r="C48" s="16">
        <f>E48</f>
        <v>181245</v>
      </c>
      <c r="D48" s="6">
        <v>0</v>
      </c>
      <c r="E48" s="6">
        <f>E49</f>
        <v>181245</v>
      </c>
      <c r="F48" s="6">
        <v>0</v>
      </c>
    </row>
    <row r="49" spans="1:6" x14ac:dyDescent="0.2">
      <c r="A49" s="4" t="s">
        <v>66</v>
      </c>
      <c r="B49" s="5" t="s">
        <v>67</v>
      </c>
      <c r="C49" s="16">
        <f>C50+C51</f>
        <v>181245</v>
      </c>
      <c r="D49" s="6">
        <v>0</v>
      </c>
      <c r="E49" s="6">
        <f>E50+E51</f>
        <v>181245</v>
      </c>
      <c r="F49" s="6">
        <v>0</v>
      </c>
    </row>
    <row r="50" spans="1:6" ht="38.25" x14ac:dyDescent="0.2">
      <c r="A50" s="7" t="s">
        <v>68</v>
      </c>
      <c r="B50" s="8" t="s">
        <v>69</v>
      </c>
      <c r="C50" s="13">
        <f>E50</f>
        <v>15796</v>
      </c>
      <c r="D50" s="9">
        <v>0</v>
      </c>
      <c r="E50" s="9">
        <v>15796</v>
      </c>
      <c r="F50" s="9">
        <v>0</v>
      </c>
    </row>
    <row r="51" spans="1:6" ht="43.5" customHeight="1" x14ac:dyDescent="0.2">
      <c r="A51" s="7" t="s">
        <v>70</v>
      </c>
      <c r="B51" s="8" t="s">
        <v>71</v>
      </c>
      <c r="C51" s="13">
        <f>E51</f>
        <v>165449</v>
      </c>
      <c r="D51" s="9">
        <v>0</v>
      </c>
      <c r="E51" s="9">
        <v>165449</v>
      </c>
      <c r="F51" s="9">
        <v>0</v>
      </c>
    </row>
    <row r="52" spans="1:6" x14ac:dyDescent="0.2">
      <c r="A52" s="10" t="s">
        <v>72</v>
      </c>
      <c r="B52" s="11" t="s">
        <v>73</v>
      </c>
      <c r="C52" s="12">
        <f>C53+C58+C67+C71</f>
        <v>1516761</v>
      </c>
      <c r="D52" s="12">
        <f>D53+D58+D67+D71</f>
        <v>836435</v>
      </c>
      <c r="E52" s="12">
        <f>E71+E67+E53</f>
        <v>680326</v>
      </c>
      <c r="F52" s="12">
        <v>0</v>
      </c>
    </row>
    <row r="53" spans="1:6" ht="16.5" customHeight="1" x14ac:dyDescent="0.2">
      <c r="A53" s="4" t="s">
        <v>74</v>
      </c>
      <c r="B53" s="5" t="s">
        <v>75</v>
      </c>
      <c r="C53" s="16">
        <f>D53+E53</f>
        <v>566078</v>
      </c>
      <c r="D53" s="6">
        <f>D54</f>
        <v>540850</v>
      </c>
      <c r="E53" s="6">
        <f>E57</f>
        <v>25228</v>
      </c>
      <c r="F53" s="6">
        <v>0</v>
      </c>
    </row>
    <row r="54" spans="1:6" x14ac:dyDescent="0.2">
      <c r="A54" s="4" t="s">
        <v>76</v>
      </c>
      <c r="B54" s="5" t="s">
        <v>77</v>
      </c>
      <c r="C54" s="16">
        <f t="shared" ref="C54:C61" si="1">D54</f>
        <v>540850</v>
      </c>
      <c r="D54" s="6">
        <f>D55+D56</f>
        <v>540850</v>
      </c>
      <c r="E54" s="6">
        <v>0</v>
      </c>
      <c r="F54" s="6">
        <v>0</v>
      </c>
    </row>
    <row r="55" spans="1:6" x14ac:dyDescent="0.2">
      <c r="A55" s="7" t="s">
        <v>78</v>
      </c>
      <c r="B55" s="8" t="s">
        <v>79</v>
      </c>
      <c r="C55" s="13">
        <f t="shared" si="1"/>
        <v>965</v>
      </c>
      <c r="D55" s="9">
        <v>965</v>
      </c>
      <c r="E55" s="9">
        <v>0</v>
      </c>
      <c r="F55" s="9">
        <v>0</v>
      </c>
    </row>
    <row r="56" spans="1:6" ht="25.5" x14ac:dyDescent="0.2">
      <c r="A56" s="14">
        <v>21081500</v>
      </c>
      <c r="B56" s="8" t="s">
        <v>143</v>
      </c>
      <c r="C56" s="13">
        <f t="shared" si="1"/>
        <v>539885</v>
      </c>
      <c r="D56" s="9">
        <v>539885</v>
      </c>
      <c r="E56" s="9"/>
      <c r="F56" s="9"/>
    </row>
    <row r="57" spans="1:6" ht="30" customHeight="1" x14ac:dyDescent="0.2">
      <c r="A57" s="14">
        <v>21110000</v>
      </c>
      <c r="B57" s="8" t="s">
        <v>150</v>
      </c>
      <c r="C57" s="13">
        <f>D57+E57</f>
        <v>25228</v>
      </c>
      <c r="D57" s="9"/>
      <c r="E57" s="9">
        <v>25228</v>
      </c>
      <c r="F57" s="9"/>
    </row>
    <row r="58" spans="1:6" ht="27" customHeight="1" x14ac:dyDescent="0.2">
      <c r="A58" s="4" t="s">
        <v>80</v>
      </c>
      <c r="B58" s="5" t="s">
        <v>81</v>
      </c>
      <c r="C58" s="16">
        <f t="shared" si="1"/>
        <v>243036</v>
      </c>
      <c r="D58" s="6">
        <f>D59+D62+D64</f>
        <v>243036</v>
      </c>
      <c r="E58" s="6">
        <v>0</v>
      </c>
      <c r="F58" s="6">
        <v>0</v>
      </c>
    </row>
    <row r="59" spans="1:6" x14ac:dyDescent="0.2">
      <c r="A59" s="4" t="s">
        <v>82</v>
      </c>
      <c r="B59" s="5" t="s">
        <v>83</v>
      </c>
      <c r="C59" s="16">
        <f t="shared" si="1"/>
        <v>200420</v>
      </c>
      <c r="D59" s="6">
        <f>D61+D60</f>
        <v>200420</v>
      </c>
      <c r="E59" s="6">
        <v>0</v>
      </c>
      <c r="F59" s="6">
        <v>0</v>
      </c>
    </row>
    <row r="60" spans="1:6" ht="14.25" customHeight="1" x14ac:dyDescent="0.2">
      <c r="A60" s="7" t="s">
        <v>84</v>
      </c>
      <c r="B60" s="8" t="s">
        <v>85</v>
      </c>
      <c r="C60" s="13">
        <f t="shared" si="1"/>
        <v>15693</v>
      </c>
      <c r="D60" s="9">
        <v>15693</v>
      </c>
      <c r="E60" s="9">
        <v>0</v>
      </c>
      <c r="F60" s="9">
        <v>0</v>
      </c>
    </row>
    <row r="61" spans="1:6" ht="27" customHeight="1" x14ac:dyDescent="0.2">
      <c r="A61" s="14">
        <v>22012600</v>
      </c>
      <c r="B61" s="8" t="s">
        <v>144</v>
      </c>
      <c r="C61" s="13">
        <f t="shared" si="1"/>
        <v>184727</v>
      </c>
      <c r="D61" s="9">
        <v>184727</v>
      </c>
      <c r="E61" s="9"/>
      <c r="F61" s="9"/>
    </row>
    <row r="62" spans="1:6" ht="28.5" customHeight="1" x14ac:dyDescent="0.2">
      <c r="A62" s="4" t="s">
        <v>86</v>
      </c>
      <c r="B62" s="5" t="s">
        <v>87</v>
      </c>
      <c r="C62" s="16">
        <f>C63</f>
        <v>39964</v>
      </c>
      <c r="D62" s="6">
        <f>D63</f>
        <v>39964</v>
      </c>
      <c r="E62" s="6">
        <v>0</v>
      </c>
      <c r="F62" s="6">
        <v>0</v>
      </c>
    </row>
    <row r="63" spans="1:6" ht="39" customHeight="1" x14ac:dyDescent="0.2">
      <c r="A63" s="7" t="s">
        <v>88</v>
      </c>
      <c r="B63" s="8" t="s">
        <v>89</v>
      </c>
      <c r="C63" s="13">
        <f>D63</f>
        <v>39964</v>
      </c>
      <c r="D63" s="9">
        <v>39964</v>
      </c>
      <c r="E63" s="9">
        <v>0</v>
      </c>
      <c r="F63" s="9">
        <v>0</v>
      </c>
    </row>
    <row r="64" spans="1:6" x14ac:dyDescent="0.2">
      <c r="A64" s="4" t="s">
        <v>90</v>
      </c>
      <c r="B64" s="5" t="s">
        <v>91</v>
      </c>
      <c r="C64" s="16">
        <f>C65+C66</f>
        <v>2652</v>
      </c>
      <c r="D64" s="6">
        <f>D65+D66</f>
        <v>2652</v>
      </c>
      <c r="E64" s="6">
        <v>0</v>
      </c>
      <c r="F64" s="6">
        <v>0</v>
      </c>
    </row>
    <row r="65" spans="1:6" ht="41.25" customHeight="1" x14ac:dyDescent="0.2">
      <c r="A65" s="7" t="s">
        <v>92</v>
      </c>
      <c r="B65" s="8" t="s">
        <v>93</v>
      </c>
      <c r="C65" s="13">
        <f>D65</f>
        <v>179</v>
      </c>
      <c r="D65" s="9">
        <v>179</v>
      </c>
      <c r="E65" s="9">
        <v>0</v>
      </c>
      <c r="F65" s="9">
        <v>0</v>
      </c>
    </row>
    <row r="66" spans="1:6" ht="25.5" x14ac:dyDescent="0.2">
      <c r="A66" s="7" t="s">
        <v>94</v>
      </c>
      <c r="B66" s="8" t="s">
        <v>95</v>
      </c>
      <c r="C66" s="13">
        <f>D66</f>
        <v>2473</v>
      </c>
      <c r="D66" s="9">
        <v>2473</v>
      </c>
      <c r="E66" s="9">
        <v>0</v>
      </c>
      <c r="F66" s="9">
        <v>0</v>
      </c>
    </row>
    <row r="67" spans="1:6" x14ac:dyDescent="0.2">
      <c r="A67" s="4" t="s">
        <v>96</v>
      </c>
      <c r="B67" s="5" t="s">
        <v>97</v>
      </c>
      <c r="C67" s="16">
        <f>C68</f>
        <v>52779</v>
      </c>
      <c r="D67" s="6">
        <f>D68</f>
        <v>52549</v>
      </c>
      <c r="E67" s="6">
        <f>E68</f>
        <v>230</v>
      </c>
      <c r="F67" s="6">
        <v>0</v>
      </c>
    </row>
    <row r="68" spans="1:6" x14ac:dyDescent="0.2">
      <c r="A68" s="4" t="s">
        <v>98</v>
      </c>
      <c r="B68" s="5" t="s">
        <v>77</v>
      </c>
      <c r="C68" s="16">
        <f>D68+E68</f>
        <v>52779</v>
      </c>
      <c r="D68" s="6">
        <f>D69</f>
        <v>52549</v>
      </c>
      <c r="E68" s="6">
        <f>E70</f>
        <v>230</v>
      </c>
      <c r="F68" s="6">
        <v>0</v>
      </c>
    </row>
    <row r="69" spans="1:6" x14ac:dyDescent="0.2">
      <c r="A69" s="7" t="s">
        <v>99</v>
      </c>
      <c r="B69" s="8" t="s">
        <v>77</v>
      </c>
      <c r="C69" s="13">
        <f>D69</f>
        <v>52549</v>
      </c>
      <c r="D69" s="9">
        <v>52549</v>
      </c>
      <c r="E69" s="9">
        <v>0</v>
      </c>
      <c r="F69" s="9">
        <v>0</v>
      </c>
    </row>
    <row r="70" spans="1:6" ht="40.5" customHeight="1" x14ac:dyDescent="0.2">
      <c r="A70" s="14">
        <v>24062100</v>
      </c>
      <c r="B70" s="8" t="s">
        <v>145</v>
      </c>
      <c r="C70" s="13">
        <f>E70</f>
        <v>230</v>
      </c>
      <c r="D70" s="9"/>
      <c r="E70" s="9">
        <v>230</v>
      </c>
      <c r="F70" s="9"/>
    </row>
    <row r="71" spans="1:6" ht="15" customHeight="1" x14ac:dyDescent="0.2">
      <c r="A71" s="4" t="s">
        <v>100</v>
      </c>
      <c r="B71" s="5" t="s">
        <v>101</v>
      </c>
      <c r="C71" s="6">
        <f>E71</f>
        <v>654868</v>
      </c>
      <c r="D71" s="6">
        <v>0</v>
      </c>
      <c r="E71" s="6">
        <f>E72+E76</f>
        <v>654868</v>
      </c>
      <c r="F71" s="6">
        <v>0</v>
      </c>
    </row>
    <row r="72" spans="1:6" ht="31.5" customHeight="1" x14ac:dyDescent="0.2">
      <c r="A72" s="4" t="s">
        <v>102</v>
      </c>
      <c r="B72" s="5" t="s">
        <v>103</v>
      </c>
      <c r="C72" s="6">
        <f>C73+C74+C75</f>
        <v>477134</v>
      </c>
      <c r="D72" s="6">
        <v>0</v>
      </c>
      <c r="E72" s="6">
        <f>E73+E74+E75</f>
        <v>477134</v>
      </c>
      <c r="F72" s="6">
        <v>0</v>
      </c>
    </row>
    <row r="73" spans="1:6" ht="26.25" customHeight="1" x14ac:dyDescent="0.2">
      <c r="A73" s="7" t="s">
        <v>104</v>
      </c>
      <c r="B73" s="8" t="s">
        <v>105</v>
      </c>
      <c r="C73" s="9">
        <f>E73</f>
        <v>475247</v>
      </c>
      <c r="D73" s="9">
        <v>0</v>
      </c>
      <c r="E73" s="9">
        <v>475247</v>
      </c>
      <c r="F73" s="9">
        <v>0</v>
      </c>
    </row>
    <row r="74" spans="1:6" ht="25.5" x14ac:dyDescent="0.2">
      <c r="A74" s="14">
        <v>25010300</v>
      </c>
      <c r="B74" s="8" t="s">
        <v>149</v>
      </c>
      <c r="C74" s="9">
        <f>E74</f>
        <v>611</v>
      </c>
      <c r="D74" s="9">
        <v>0</v>
      </c>
      <c r="E74" s="9">
        <v>611</v>
      </c>
      <c r="F74" s="9">
        <v>0</v>
      </c>
    </row>
    <row r="75" spans="1:6" ht="27.75" customHeight="1" x14ac:dyDescent="0.2">
      <c r="A75" s="14">
        <v>25010400</v>
      </c>
      <c r="B75" s="8" t="s">
        <v>155</v>
      </c>
      <c r="C75" s="9">
        <f>D75+E75</f>
        <v>1276</v>
      </c>
      <c r="D75" s="9">
        <v>0</v>
      </c>
      <c r="E75" s="9">
        <v>1276</v>
      </c>
      <c r="F75" s="9">
        <v>0</v>
      </c>
    </row>
    <row r="76" spans="1:6" ht="15" customHeight="1" x14ac:dyDescent="0.2">
      <c r="A76" s="15">
        <v>25020000</v>
      </c>
      <c r="B76" s="5" t="s">
        <v>146</v>
      </c>
      <c r="C76" s="6">
        <f>E76</f>
        <v>177734</v>
      </c>
      <c r="D76" s="9">
        <v>0</v>
      </c>
      <c r="E76" s="6">
        <f>E77</f>
        <v>177734</v>
      </c>
      <c r="F76" s="9">
        <v>0</v>
      </c>
    </row>
    <row r="77" spans="1:6" x14ac:dyDescent="0.2">
      <c r="A77" s="37">
        <v>25020100</v>
      </c>
      <c r="B77" s="38" t="s">
        <v>147</v>
      </c>
      <c r="C77" s="39">
        <f>E77</f>
        <v>177734</v>
      </c>
      <c r="D77" s="39">
        <v>0</v>
      </c>
      <c r="E77" s="39">
        <v>177734</v>
      </c>
      <c r="F77" s="39">
        <v>0</v>
      </c>
    </row>
    <row r="78" spans="1:6" x14ac:dyDescent="0.2">
      <c r="A78" s="47" t="s">
        <v>164</v>
      </c>
      <c r="B78" s="47" t="s">
        <v>165</v>
      </c>
      <c r="C78" s="48">
        <f>D78+E78</f>
        <v>38305</v>
      </c>
      <c r="D78" s="49">
        <v>0</v>
      </c>
      <c r="E78" s="49">
        <f>E79</f>
        <v>38305</v>
      </c>
      <c r="F78" s="49">
        <v>0</v>
      </c>
    </row>
    <row r="79" spans="1:6" x14ac:dyDescent="0.2">
      <c r="A79" s="41" t="s">
        <v>160</v>
      </c>
      <c r="B79" s="41" t="s">
        <v>161</v>
      </c>
      <c r="C79" s="40">
        <f t="shared" ref="C79:C82" si="2">D79+E79</f>
        <v>38305</v>
      </c>
      <c r="D79" s="39">
        <v>0</v>
      </c>
      <c r="E79" s="39">
        <f>E80</f>
        <v>38305</v>
      </c>
      <c r="F79" s="39">
        <v>0</v>
      </c>
    </row>
    <row r="80" spans="1:6" x14ac:dyDescent="0.2">
      <c r="A80" s="42" t="s">
        <v>162</v>
      </c>
      <c r="B80" s="42" t="s">
        <v>163</v>
      </c>
      <c r="C80" s="40">
        <f t="shared" si="2"/>
        <v>38305</v>
      </c>
      <c r="D80" s="39">
        <v>0</v>
      </c>
      <c r="E80" s="39">
        <f>E81+E82</f>
        <v>38305</v>
      </c>
      <c r="F80" s="39">
        <v>0</v>
      </c>
    </row>
    <row r="81" spans="1:6" ht="54" customHeight="1" x14ac:dyDescent="0.2">
      <c r="A81" s="43" t="s">
        <v>156</v>
      </c>
      <c r="B81" s="44" t="s">
        <v>157</v>
      </c>
      <c r="C81" s="40">
        <f t="shared" si="2"/>
        <v>11000</v>
      </c>
      <c r="D81" s="39">
        <v>0</v>
      </c>
      <c r="E81" s="39">
        <v>11000</v>
      </c>
      <c r="F81" s="39">
        <v>0</v>
      </c>
    </row>
    <row r="82" spans="1:6" ht="51" x14ac:dyDescent="0.2">
      <c r="A82" s="45" t="s">
        <v>158</v>
      </c>
      <c r="B82" s="46" t="s">
        <v>159</v>
      </c>
      <c r="C82" s="40">
        <f t="shared" si="2"/>
        <v>27305</v>
      </c>
      <c r="D82" s="39">
        <v>0</v>
      </c>
      <c r="E82" s="39">
        <v>27305</v>
      </c>
      <c r="F82" s="39">
        <v>0</v>
      </c>
    </row>
    <row r="83" spans="1:6" x14ac:dyDescent="0.2">
      <c r="A83" s="26"/>
      <c r="B83" s="27" t="s">
        <v>106</v>
      </c>
      <c r="C83" s="28">
        <f>C52+C14+C78</f>
        <v>55177877</v>
      </c>
      <c r="D83" s="28">
        <f>D52+D14</f>
        <v>54278001</v>
      </c>
      <c r="E83" s="28">
        <f>E71+E14+E67+E53+E78</f>
        <v>899876</v>
      </c>
      <c r="F83" s="28">
        <v>0</v>
      </c>
    </row>
    <row r="84" spans="1:6" x14ac:dyDescent="0.2">
      <c r="A84" s="26" t="s">
        <v>107</v>
      </c>
      <c r="B84" s="27" t="s">
        <v>108</v>
      </c>
      <c r="C84" s="28">
        <f>C85</f>
        <v>40206124</v>
      </c>
      <c r="D84" s="28">
        <f>D85</f>
        <v>40206124</v>
      </c>
      <c r="E84" s="28">
        <v>0</v>
      </c>
      <c r="F84" s="28">
        <v>0</v>
      </c>
    </row>
    <row r="85" spans="1:6" x14ac:dyDescent="0.2">
      <c r="A85" s="4" t="s">
        <v>109</v>
      </c>
      <c r="B85" s="5" t="s">
        <v>110</v>
      </c>
      <c r="C85" s="16">
        <f>D85</f>
        <v>40206124</v>
      </c>
      <c r="D85" s="16">
        <f>D86+D89+D91</f>
        <v>40206124</v>
      </c>
      <c r="E85" s="16">
        <v>0</v>
      </c>
      <c r="F85" s="16">
        <v>0</v>
      </c>
    </row>
    <row r="86" spans="1:6" ht="12" customHeight="1" x14ac:dyDescent="0.2">
      <c r="A86" s="4" t="s">
        <v>111</v>
      </c>
      <c r="B86" s="5" t="s">
        <v>112</v>
      </c>
      <c r="C86" s="16">
        <f>D86</f>
        <v>30230959</v>
      </c>
      <c r="D86" s="16">
        <f>D87+D88</f>
        <v>30230959</v>
      </c>
      <c r="E86" s="16">
        <v>0</v>
      </c>
      <c r="F86" s="16">
        <v>0</v>
      </c>
    </row>
    <row r="87" spans="1:6" ht="15.75" customHeight="1" x14ac:dyDescent="0.2">
      <c r="A87" s="7" t="s">
        <v>113</v>
      </c>
      <c r="B87" s="8" t="s">
        <v>114</v>
      </c>
      <c r="C87" s="13">
        <f>D87</f>
        <v>19442200</v>
      </c>
      <c r="D87" s="13">
        <v>19442200</v>
      </c>
      <c r="E87" s="13">
        <v>0</v>
      </c>
      <c r="F87" s="13">
        <v>0</v>
      </c>
    </row>
    <row r="88" spans="1:6" ht="25.5" x14ac:dyDescent="0.2">
      <c r="A88" s="14">
        <v>41034500</v>
      </c>
      <c r="B88" s="8" t="s">
        <v>148</v>
      </c>
      <c r="C88" s="13">
        <f>D88</f>
        <v>10788759</v>
      </c>
      <c r="D88" s="13">
        <v>10788759</v>
      </c>
      <c r="E88" s="13"/>
      <c r="F88" s="13"/>
    </row>
    <row r="89" spans="1:6" ht="15.75" customHeight="1" x14ac:dyDescent="0.2">
      <c r="A89" s="15">
        <v>41040000</v>
      </c>
      <c r="B89" s="5" t="s">
        <v>128</v>
      </c>
      <c r="C89" s="16">
        <f>C90</f>
        <v>829500</v>
      </c>
      <c r="D89" s="16">
        <f>D90</f>
        <v>829500</v>
      </c>
      <c r="E89" s="16"/>
      <c r="F89" s="16"/>
    </row>
    <row r="90" spans="1:6" ht="53.25" customHeight="1" x14ac:dyDescent="0.2">
      <c r="A90" s="14">
        <v>41040200</v>
      </c>
      <c r="B90" s="8" t="s">
        <v>129</v>
      </c>
      <c r="C90" s="13">
        <f t="shared" ref="C90:C97" si="3">D90</f>
        <v>829500</v>
      </c>
      <c r="D90" s="13">
        <v>829500</v>
      </c>
      <c r="E90" s="13"/>
      <c r="F90" s="13"/>
    </row>
    <row r="91" spans="1:6" ht="16.5" customHeight="1" x14ac:dyDescent="0.2">
      <c r="A91" s="4" t="s">
        <v>115</v>
      </c>
      <c r="B91" s="5" t="s">
        <v>116</v>
      </c>
      <c r="C91" s="16">
        <f t="shared" si="3"/>
        <v>9145665</v>
      </c>
      <c r="D91" s="16">
        <f>D95+D92+D93+D96+D97+D94</f>
        <v>9145665</v>
      </c>
      <c r="E91" s="16">
        <v>0</v>
      </c>
      <c r="F91" s="16">
        <v>0</v>
      </c>
    </row>
    <row r="92" spans="1:6" ht="27.75" customHeight="1" x14ac:dyDescent="0.2">
      <c r="A92" s="7" t="s">
        <v>117</v>
      </c>
      <c r="B92" s="8" t="s">
        <v>118</v>
      </c>
      <c r="C92" s="13">
        <f t="shared" si="3"/>
        <v>1499035</v>
      </c>
      <c r="D92" s="13">
        <v>1499035</v>
      </c>
      <c r="E92" s="13">
        <v>0</v>
      </c>
      <c r="F92" s="13">
        <v>0</v>
      </c>
    </row>
    <row r="93" spans="1:6" ht="42.75" customHeight="1" x14ac:dyDescent="0.2">
      <c r="A93" s="7" t="s">
        <v>119</v>
      </c>
      <c r="B93" s="8" t="s">
        <v>120</v>
      </c>
      <c r="C93" s="13">
        <f t="shared" si="3"/>
        <v>185841</v>
      </c>
      <c r="D93" s="13">
        <v>185841</v>
      </c>
      <c r="E93" s="13">
        <v>0</v>
      </c>
      <c r="F93" s="13">
        <v>0</v>
      </c>
    </row>
    <row r="94" spans="1:6" ht="48.75" customHeight="1" x14ac:dyDescent="0.2">
      <c r="A94" s="14">
        <v>41051400</v>
      </c>
      <c r="B94" s="8" t="s">
        <v>154</v>
      </c>
      <c r="C94" s="13">
        <f t="shared" si="3"/>
        <v>231972</v>
      </c>
      <c r="D94" s="13">
        <v>231972</v>
      </c>
      <c r="E94" s="13"/>
      <c r="F94" s="13"/>
    </row>
    <row r="95" spans="1:6" ht="51" customHeight="1" x14ac:dyDescent="0.2">
      <c r="A95" s="14">
        <v>41051700</v>
      </c>
      <c r="B95" s="8" t="s">
        <v>151</v>
      </c>
      <c r="C95" s="13">
        <f t="shared" si="3"/>
        <v>127004</v>
      </c>
      <c r="D95" s="13">
        <v>127004</v>
      </c>
      <c r="E95" s="13"/>
      <c r="F95" s="13"/>
    </row>
    <row r="96" spans="1:6" x14ac:dyDescent="0.2">
      <c r="A96" s="7" t="s">
        <v>121</v>
      </c>
      <c r="B96" s="8" t="s">
        <v>131</v>
      </c>
      <c r="C96" s="13">
        <f t="shared" si="3"/>
        <v>6952313</v>
      </c>
      <c r="D96" s="13">
        <v>6952313</v>
      </c>
      <c r="E96" s="13">
        <v>0</v>
      </c>
      <c r="F96" s="13">
        <v>0</v>
      </c>
    </row>
    <row r="97" spans="1:6" ht="44.25" customHeight="1" x14ac:dyDescent="0.2">
      <c r="A97" s="7" t="s">
        <v>122</v>
      </c>
      <c r="B97" s="8" t="s">
        <v>123</v>
      </c>
      <c r="C97" s="13">
        <f t="shared" si="3"/>
        <v>149500</v>
      </c>
      <c r="D97" s="13">
        <v>149500</v>
      </c>
      <c r="E97" s="13">
        <v>0</v>
      </c>
      <c r="F97" s="13">
        <v>0</v>
      </c>
    </row>
    <row r="98" spans="1:6" x14ac:dyDescent="0.2">
      <c r="A98" s="29" t="s">
        <v>125</v>
      </c>
      <c r="B98" s="30" t="s">
        <v>124</v>
      </c>
      <c r="C98" s="31">
        <f>C83+C84</f>
        <v>95384001</v>
      </c>
      <c r="D98" s="31">
        <f>D83+D84</f>
        <v>94484125</v>
      </c>
      <c r="E98" s="31">
        <f>E83</f>
        <v>899876</v>
      </c>
      <c r="F98" s="31">
        <v>0</v>
      </c>
    </row>
    <row r="102" spans="1:6" ht="15" x14ac:dyDescent="0.25">
      <c r="A102" s="23" t="s">
        <v>130</v>
      </c>
      <c r="B102" s="24"/>
      <c r="C102" s="25"/>
      <c r="D102" s="23" t="s">
        <v>138</v>
      </c>
      <c r="E102" s="24"/>
      <c r="F102" s="18"/>
    </row>
    <row r="103" spans="1:6" ht="15" x14ac:dyDescent="0.25">
      <c r="A103" s="24"/>
      <c r="B103" s="24"/>
      <c r="C103" s="24"/>
      <c r="D103" s="24"/>
      <c r="E103" s="24"/>
    </row>
    <row r="104" spans="1:6" ht="19.5" customHeight="1" x14ac:dyDescent="0.25">
      <c r="A104" s="24" t="s">
        <v>136</v>
      </c>
      <c r="B104" s="24"/>
      <c r="C104" s="51" t="s">
        <v>137</v>
      </c>
      <c r="D104" s="51"/>
      <c r="E104" s="51"/>
    </row>
    <row r="105" spans="1:6" ht="15" x14ac:dyDescent="0.25">
      <c r="A105" s="24"/>
      <c r="B105" s="24"/>
      <c r="C105" s="24"/>
      <c r="D105" s="24"/>
      <c r="E105" s="24"/>
    </row>
    <row r="106" spans="1:6" ht="15" x14ac:dyDescent="0.25">
      <c r="A106" s="24"/>
      <c r="B106" s="24"/>
      <c r="C106" s="24"/>
      <c r="D106" s="24"/>
      <c r="E106" s="24"/>
    </row>
  </sheetData>
  <mergeCells count="14">
    <mergeCell ref="B1:F1"/>
    <mergeCell ref="B2:F2"/>
    <mergeCell ref="B3:F3"/>
    <mergeCell ref="B4:F4"/>
    <mergeCell ref="B5:F5"/>
    <mergeCell ref="C104:E104"/>
    <mergeCell ref="A7:F7"/>
    <mergeCell ref="A10:A12"/>
    <mergeCell ref="B10:B12"/>
    <mergeCell ref="C10:C12"/>
    <mergeCell ref="D10:D12"/>
    <mergeCell ref="E10:F10"/>
    <mergeCell ref="E11:E12"/>
    <mergeCell ref="F11:F12"/>
  </mergeCells>
  <conditionalFormatting sqref="A81:A82">
    <cfRule type="expression" dxfId="1" priority="1" stopIfTrue="1">
      <formula>XFD81=1</formula>
    </cfRule>
  </conditionalFormatting>
  <conditionalFormatting sqref="B81:B82">
    <cfRule type="expression" dxfId="0" priority="2" stopIfTrue="1">
      <formula>XFD81=1</formula>
    </cfRule>
  </conditionalFormatting>
  <pageMargins left="0.59055118110236204" right="0.59055118110236204" top="0.39370078740157499" bottom="0.39370078740157499" header="0" footer="0"/>
  <pageSetup paperSize="9" scale="82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2022-02-07T14:55:35Z</cp:lastPrinted>
  <dcterms:created xsi:type="dcterms:W3CDTF">2021-01-12T06:12:40Z</dcterms:created>
  <dcterms:modified xsi:type="dcterms:W3CDTF">2022-02-07T14:55:36Z</dcterms:modified>
</cp:coreProperties>
</file>