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10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56" i="1" l="1"/>
  <c r="D57" i="1"/>
  <c r="D47" i="1"/>
  <c r="D68" i="1" l="1"/>
  <c r="D69" i="1"/>
  <c r="D66" i="1"/>
  <c r="D67" i="1"/>
  <c r="D30" i="1"/>
  <c r="D31" i="1"/>
  <c r="D46" i="1"/>
  <c r="D44" i="1"/>
  <c r="D45" i="1"/>
  <c r="D98" i="1" l="1"/>
  <c r="D99" i="1"/>
  <c r="D53" i="1"/>
  <c r="D18" i="1"/>
  <c r="D25" i="1" l="1"/>
  <c r="D42" i="1" l="1"/>
  <c r="D87" i="1" l="1"/>
  <c r="D86" i="1" s="1"/>
  <c r="D17" i="1" l="1"/>
  <c r="D70" i="1" l="1"/>
  <c r="D89" i="1" l="1"/>
  <c r="D106" i="1" s="1"/>
  <c r="D103" i="1"/>
  <c r="D52" i="1"/>
  <c r="D29" i="1" s="1"/>
  <c r="D75" i="1" l="1"/>
  <c r="D74" i="1" s="1"/>
  <c r="D107" i="1"/>
</calcChain>
</file>

<file path=xl/sharedStrings.xml><?xml version="1.0" encoding="utf-8"?>
<sst xmlns="http://schemas.openxmlformats.org/spreadsheetml/2006/main" count="159" uniqueCount="86">
  <si>
    <t>Додаток 5</t>
  </si>
  <si>
    <t>14542000000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</si>
  <si>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</si>
  <si>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</si>
  <si>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</si>
  <si>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</si>
  <si>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</si>
  <si>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</si>
  <si>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</si>
  <si>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Освітня субвенція з державного бюджету місцевим бюджетам </t>
  </si>
  <si>
    <t>14100000000</t>
  </si>
  <si>
    <t>Обласний бюджет Миколаївської області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</si>
  <si>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</si>
  <si>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</si>
  <si>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</si>
  <si>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</si>
  <si>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</si>
  <si>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</si>
  <si>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</si>
  <si>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</si>
  <si>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</si>
  <si>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</si>
  <si>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</si>
  <si>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</si>
  <si>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</si>
  <si>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</si>
  <si>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</si>
  <si>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</si>
  <si>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</si>
  <si>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9770</t>
  </si>
  <si>
    <t>14314200000</t>
  </si>
  <si>
    <t>14505000000</t>
  </si>
  <si>
    <t>Бюджет Воскресенської селищної територіальної громади</t>
  </si>
  <si>
    <t>14512000000</t>
  </si>
  <si>
    <t>Бюджет Галицинівської сільської територіальної громади</t>
  </si>
  <si>
    <t>ІІ. Трансферти із спеціального фонду бюджету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</si>
  <si>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бюджету. </t>
  </si>
  <si>
    <t>-</t>
  </si>
  <si>
    <t>Бюджет Первомайської селищної територіальної громади</t>
  </si>
  <si>
    <t>Бюджет Шевченківської сільської територіальної громади</t>
  </si>
  <si>
    <t>Субвенція з обласного бюджету місцевим бюджетам на надання щомісячної  матеріальної допомоги учасникам бойових дій у роки Другої світової війни</t>
  </si>
  <si>
    <t xml:space="preserve">Субвенція з обласного бюджету місцевим бюджетам на надання матеріальної допомоги сім,ям загиблих та померлих учасників бойових дій та території інших країн, особам з інвалідністю внаслідок війни на території інших країн) </t>
  </si>
  <si>
    <t>Субвенція з обласного бюджету місцевим бюджетам на надання матеріальної допомоги сім,ям загиблих та померлих учасників АТО/ООС на сході України, сім,ям осіб, які загинули або померли внаслідок поранень, каліцтва, контузії чи інших ушкоджень здоров,я, одержаних під час участі у Революції Гідності)</t>
  </si>
  <si>
    <t>Субвенція з обласного бюджету місцевим бюджетам на надання медичного обслуговування громадянам, які постраждали внаслідок Чорнобильської катастрофи</t>
  </si>
  <si>
    <t>Субвенція з обласного бюджету місцевим бюджетам на відшкодування витрат на поховання учасників бойових дій та осіб з інвалідністю внаслідок війни</t>
  </si>
  <si>
    <t xml:space="preserve">Сільський голова </t>
  </si>
  <si>
    <t>Андрій БОТАНІН</t>
  </si>
  <si>
    <t xml:space="preserve">до рішення Мішково-Погорілівської сільскої ради </t>
  </si>
  <si>
    <t>Субвенція з бюджету сільської територіальної громади на утримання  ГО "Місцевий осередок Всеукраїнської організації інвалідів "Союз організації інвалідів України"</t>
  </si>
  <si>
    <t>Субвенція з бюджету сільської територіальної громади на утримання Вітовського загону місцевої пожежної охорони</t>
  </si>
  <si>
    <t>територіальної громади на 2021 рік"</t>
  </si>
  <si>
    <t>Субвенція з бюджету сільської територіальної громади міським лікарням на забезпечення хворих на цукровий діабет (інсулін) та нецукровий діабет (десмопресин)</t>
  </si>
  <si>
    <t>Субвенція з місцевого бюджету на здійснення підтримки окремих закладів та заходів у системі охороні здоров'я за рахунок відповідної субвенції з державного бюджету</t>
  </si>
  <si>
    <t>Субвенція з обласного бюджету місцевим бюджетам на надання грошової компенсації на бензин, ремонт і технічне обслуговування автомобілів та на транспортне обслуговування, встановлення телефонів особам з інвалідністю I та II групи)</t>
  </si>
  <si>
    <t>Бюджет Миколаївської міської територіальної громади</t>
  </si>
  <si>
    <t>14549000000</t>
  </si>
  <si>
    <t>Реверсна дотація</t>
  </si>
  <si>
    <t>Державний бюджет</t>
  </si>
  <si>
    <t xml:space="preserve">"Про внесення змін до бюджету Мішково-Погорілівської сільскої </t>
  </si>
  <si>
    <t>Субвенція з бюджету сільської територіальної громади на спільне утримання  Об'єднаного трудового архіву сільських, селищних рад Вітовського району</t>
  </si>
  <si>
    <t>Субвенція з бюджету сільської територіальної громади на утримання  апарату управління та фахівця по спорту МО ВФСТ "Колос", проведення спортивних заходів</t>
  </si>
  <si>
    <t xml:space="preserve">Державний бюджет </t>
  </si>
  <si>
    <t xml:space="preserve">Субвенція з бюджету сільської територіальної громади Територіальному центру соціального обслуговування населення на утримання підопічних Шевченківського відділення стаціорнарного догляду для постійного або тимчасового проживання </t>
  </si>
  <si>
    <t>Субвенція з бюджету сільської територіальної громади на утримання  сільських бібліотек та адмінперсоналу СКЗ Вітовська публічна бібліотека</t>
  </si>
  <si>
    <t>Субвенція з місцевого бюджету на придбання витратних матеріалів для закладів охорони здоров'я та лікарських засобів для інгаляційної анестезії  за рахунок відповідної субвенції з державного бюджету</t>
  </si>
  <si>
    <t>Районний бюджет Миколаївського району</t>
  </si>
  <si>
    <t>Начальник фінансового відділу</t>
  </si>
  <si>
    <t>Віта СУРІНА</t>
  </si>
  <si>
    <t>Субвенція з бюджету селищної територіальної громади на спільне утримання Спільної комунальної установи “Об’єднаний трудовий архів Воскресенської, Первомайської селищних рад та Галицинівської, Мішково-Погорілівської, Шевченківської сільських рад"</t>
  </si>
  <si>
    <t>Субвенція з бюджету сільської територіальної громади на спільне утримання Спільної комунальної установи “Об’єднаний трудовий архів Воскресенської, Первомайської селищних рад та Галицинівської, Мішково-Погорілівської, Шевченківської сільських рад"</t>
  </si>
  <si>
    <t>Уточнений обсяг міжбюджетних трансфертів бюджету Мішково-Погорілівської
сільської територіальної громади на 2021 рік
на 2021 рік</t>
  </si>
  <si>
    <t xml:space="preserve">Субвенція з бюджету сільської територіальної громади на утримання КУ "Інклюзивно-ресурсного центру" Мішково-Погорілівської сільської ради Миколаївської області </t>
  </si>
  <si>
    <t xml:space="preserve">Субвенція з бюджету селищної територіальної громади на  утримання КУ "Інклюзивно-ресурсного центру" Мішково-Погорілівської сільської ради Миколаївської області </t>
  </si>
  <si>
    <t xml:space="preserve">Субвенція з бюджету селищної територіальної громади на утримання КУ "Інклюзивно-ресурсного центру" Мішково-Погорілівської сільської ради Миколаївської області </t>
  </si>
  <si>
    <t>Субвенція з державного бюджету місцевим бюджетам на здійснення заходів щодо соціально-економічного розвитку територій</t>
  </si>
  <si>
    <t>Субвенція з бюджету сільської територіальної громади на утримання підопічних відділення стаціонарного догляду для постійного або тимчасового проживання та адмінперсоналу КЗ «Центр надання соціальних послуг Шевченківської сільської ради»</t>
  </si>
  <si>
    <t>Субвенція з бюджету сільської територіальної громади на утримання  КП "Медичний центр первинної медико-санітарної допомоги" Мішково-Погорілівської сільської ради</t>
  </si>
  <si>
    <t>Субвенція з бюджету селищної територіальної громади на утримання  КП "Медичний центр первинної медико-санітарної допомоги" Мішково-Погорілівської сільської ради</t>
  </si>
  <si>
    <t>Субвенція з обласного бюджету місцевим бюджетам на співфінансування впровадження проєктів-переможців обласного конкурсу проєктів та програм розвитку місцевого самоврядування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</si>
  <si>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</si>
  <si>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І. Трансферти із загального фонду бюджету</t>
  </si>
  <si>
    <t>Міжбюджетний трансферт із сільського бюджету до державного бюджету у вигляді субвенції на укріплення матеріально-технічної бази Управління Державної казначейської служби України у Вітовському районі Миколаївської області, а саме на поточний ремонт системи опалення</t>
  </si>
  <si>
    <t>Субвенція з обласного бюджету місцевим бюджетам на здійснення заходів щодо соціально-економічного розвитку територіальних громад Миколаївської області у 2021 році</t>
  </si>
  <si>
    <t>Субвенція з бюджету сільської територіальної громади на утримання  громадської організації «Організація ветеранів України територіальної спільноти «Вітовчанка» Миколаївського району Миколаївської області"</t>
  </si>
  <si>
    <t>Субвенція з бюджету селищної територіальної громади на утримання  громадської організації «Організація ветеранів України територіальної спільноти «Вітовчанка» Миколаївського району Миколаївської області"</t>
  </si>
  <si>
    <t xml:space="preserve"> ХV позачергова сесія 8 скликання від 15.12.2021 року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</si>
</sst>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15" x14ac:knownFonts="1"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Continuous" vertical="center"/>
    </xf>
    <xf numFmtId="164" fontId="2" fillId="0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Continuous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ont="1"/>
    <xf numFmtId="0" fontId="1" fillId="0" borderId="0" xfId="0" applyFont="1" applyAlignment="1">
      <alignment horizontal="right"/>
    </xf>
    <xf numFmtId="0" fontId="12" fillId="0" borderId="0" xfId="0" applyFont="1"/>
    <xf numFmtId="0" fontId="9" fillId="0" borderId="3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2" borderId="0" xfId="0" applyFont="1" applyFill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4"/>
  <sheetViews>
    <sheetView tabSelected="1" topLeftCell="A40" workbookViewId="0">
      <selection activeCell="B49" sqref="B49:C49"/>
    </sheetView>
  </sheetViews>
  <sheetFormatPr defaultRowHeight="12.75" x14ac:dyDescent="0.2"/>
  <cols>
    <col min="1" max="1" width="17.5703125" customWidth="1"/>
    <col min="2" max="2" width="20.7109375" customWidth="1"/>
    <col min="3" max="3" width="100.7109375" customWidth="1"/>
    <col min="4" max="4" width="18.28515625" customWidth="1"/>
    <col min="7" max="7" width="9.42578125" customWidth="1"/>
    <col min="8" max="8" width="9.5703125" customWidth="1"/>
  </cols>
  <sheetData>
    <row r="1" spans="1:4" ht="14.25" customHeight="1" x14ac:dyDescent="0.25">
      <c r="A1" s="1"/>
      <c r="B1" s="2"/>
      <c r="C1" s="66" t="s">
        <v>0</v>
      </c>
      <c r="D1" s="67"/>
    </row>
    <row r="2" spans="1:4" ht="14.25" customHeight="1" x14ac:dyDescent="0.25">
      <c r="A2" s="2"/>
      <c r="B2" s="2"/>
      <c r="C2" s="68" t="s">
        <v>47</v>
      </c>
      <c r="D2" s="67"/>
    </row>
    <row r="3" spans="1:4" ht="14.25" customHeight="1" x14ac:dyDescent="0.25">
      <c r="A3" s="2"/>
      <c r="B3" s="2"/>
      <c r="C3" s="68" t="s">
        <v>58</v>
      </c>
      <c r="D3" s="68"/>
    </row>
    <row r="4" spans="1:4" ht="15.75" x14ac:dyDescent="0.25">
      <c r="A4" s="2"/>
      <c r="B4" s="2"/>
      <c r="C4" s="68" t="s">
        <v>50</v>
      </c>
      <c r="D4" s="68"/>
    </row>
    <row r="5" spans="1:4" ht="14.25" customHeight="1" x14ac:dyDescent="0.25">
      <c r="A5" s="2"/>
      <c r="B5" s="2"/>
      <c r="C5" s="72" t="s">
        <v>85</v>
      </c>
      <c r="D5" s="72"/>
    </row>
    <row r="6" spans="1:4" ht="14.25" customHeight="1" x14ac:dyDescent="0.25">
      <c r="A6" s="2"/>
      <c r="B6" s="2"/>
      <c r="C6" s="58"/>
      <c r="D6" s="58"/>
    </row>
    <row r="7" spans="1:4" ht="29.25" customHeight="1" x14ac:dyDescent="0.25">
      <c r="A7" s="69" t="s">
        <v>70</v>
      </c>
      <c r="B7" s="70"/>
      <c r="C7" s="70"/>
      <c r="D7" s="70"/>
    </row>
    <row r="8" spans="1:4" ht="15" customHeight="1" x14ac:dyDescent="0.25">
      <c r="A8" s="71" t="s">
        <v>1</v>
      </c>
      <c r="B8" s="70"/>
      <c r="C8" s="70"/>
      <c r="D8" s="70"/>
    </row>
    <row r="9" spans="1:4" ht="12" customHeight="1" x14ac:dyDescent="0.25">
      <c r="A9" s="70" t="s">
        <v>2</v>
      </c>
      <c r="B9" s="70"/>
      <c r="C9" s="70"/>
      <c r="D9" s="70"/>
    </row>
    <row r="10" spans="1:4" ht="12" customHeight="1" x14ac:dyDescent="0.25">
      <c r="A10" s="4" t="s">
        <v>3</v>
      </c>
      <c r="B10" s="2"/>
      <c r="C10" s="2"/>
      <c r="D10" s="2"/>
    </row>
    <row r="11" spans="1:4" ht="15.75" customHeight="1" x14ac:dyDescent="0.25">
      <c r="A11" s="2"/>
      <c r="B11" s="2"/>
      <c r="C11" s="2"/>
      <c r="D11" s="3" t="s">
        <v>4</v>
      </c>
    </row>
    <row r="12" spans="1:4" ht="62.25" customHeight="1" x14ac:dyDescent="0.2">
      <c r="A12" s="5" t="s">
        <v>5</v>
      </c>
      <c r="B12" s="64" t="s">
        <v>6</v>
      </c>
      <c r="C12" s="65"/>
      <c r="D12" s="51" t="s">
        <v>7</v>
      </c>
    </row>
    <row r="13" spans="1:4" ht="12" customHeight="1" x14ac:dyDescent="0.2">
      <c r="A13" s="49">
        <v>1</v>
      </c>
      <c r="B13" s="82">
        <v>2</v>
      </c>
      <c r="C13" s="83"/>
      <c r="D13" s="50">
        <v>3</v>
      </c>
    </row>
    <row r="14" spans="1:4" ht="15.75" x14ac:dyDescent="0.25">
      <c r="A14" s="60" t="s">
        <v>8</v>
      </c>
      <c r="B14" s="60"/>
      <c r="C14" s="60"/>
      <c r="D14" s="60"/>
    </row>
    <row r="15" spans="1:4" ht="15.75" x14ac:dyDescent="0.2">
      <c r="A15" s="28">
        <v>41033900</v>
      </c>
      <c r="B15" s="19" t="s">
        <v>9</v>
      </c>
      <c r="C15" s="18"/>
      <c r="D15" s="20">
        <v>19442200</v>
      </c>
    </row>
    <row r="16" spans="1:4" ht="17.25" customHeight="1" x14ac:dyDescent="0.2">
      <c r="A16" s="14">
        <v>99000000000</v>
      </c>
      <c r="B16" s="61" t="s">
        <v>61</v>
      </c>
      <c r="C16" s="62"/>
      <c r="D16" s="30">
        <v>19442200</v>
      </c>
    </row>
    <row r="17" spans="1:4" ht="32.25" customHeight="1" x14ac:dyDescent="0.2">
      <c r="A17" s="35">
        <v>41034500</v>
      </c>
      <c r="B17" s="75" t="s">
        <v>74</v>
      </c>
      <c r="C17" s="76"/>
      <c r="D17" s="20">
        <f>D18</f>
        <v>10788759</v>
      </c>
    </row>
    <row r="18" spans="1:4" ht="15.75" x14ac:dyDescent="0.2">
      <c r="A18" s="14">
        <v>99000000000</v>
      </c>
      <c r="B18" s="61" t="s">
        <v>61</v>
      </c>
      <c r="C18" s="62"/>
      <c r="D18" s="48">
        <f>8788759+2000000</f>
        <v>10788759</v>
      </c>
    </row>
    <row r="19" spans="1:4" ht="33" customHeight="1" x14ac:dyDescent="0.2">
      <c r="A19" s="31">
        <v>41040200</v>
      </c>
      <c r="B19" s="19" t="s">
        <v>36</v>
      </c>
      <c r="C19" s="18"/>
      <c r="D19" s="20">
        <v>829500</v>
      </c>
    </row>
    <row r="20" spans="1:4" ht="15.75" x14ac:dyDescent="0.2">
      <c r="A20" s="32">
        <v>14100000000</v>
      </c>
      <c r="B20" s="22" t="s">
        <v>11</v>
      </c>
      <c r="C20" s="21"/>
      <c r="D20" s="30">
        <v>829500</v>
      </c>
    </row>
    <row r="21" spans="1:4" ht="24" customHeight="1" x14ac:dyDescent="0.2">
      <c r="A21" s="28" t="s">
        <v>12</v>
      </c>
      <c r="B21" s="19" t="s">
        <v>13</v>
      </c>
      <c r="C21" s="18"/>
      <c r="D21" s="20">
        <v>1499035</v>
      </c>
    </row>
    <row r="22" spans="1:4" ht="15.75" x14ac:dyDescent="0.2">
      <c r="A22" s="33" t="s">
        <v>10</v>
      </c>
      <c r="B22" s="22" t="s">
        <v>11</v>
      </c>
      <c r="C22" s="21"/>
      <c r="D22" s="30">
        <v>1499035</v>
      </c>
    </row>
    <row r="23" spans="1:4" ht="31.5" x14ac:dyDescent="0.2">
      <c r="A23" s="28" t="s">
        <v>14</v>
      </c>
      <c r="B23" s="19" t="s">
        <v>15</v>
      </c>
      <c r="C23" s="18"/>
      <c r="D23" s="20">
        <v>185841</v>
      </c>
    </row>
    <row r="24" spans="1:4" ht="15.75" x14ac:dyDescent="0.2">
      <c r="A24" s="33" t="s">
        <v>10</v>
      </c>
      <c r="B24" s="22" t="s">
        <v>11</v>
      </c>
      <c r="C24" s="21"/>
      <c r="D24" s="30">
        <v>185841</v>
      </c>
    </row>
    <row r="25" spans="1:4" ht="30.75" customHeight="1" x14ac:dyDescent="0.25">
      <c r="A25" s="28">
        <v>41051400</v>
      </c>
      <c r="B25" s="79" t="s">
        <v>79</v>
      </c>
      <c r="C25" s="80"/>
      <c r="D25" s="46">
        <f>D26</f>
        <v>296582</v>
      </c>
    </row>
    <row r="26" spans="1:4" ht="15.75" x14ac:dyDescent="0.2">
      <c r="A26" s="33" t="s">
        <v>10</v>
      </c>
      <c r="B26" s="64" t="s">
        <v>11</v>
      </c>
      <c r="C26" s="65"/>
      <c r="D26" s="23">
        <v>296582</v>
      </c>
    </row>
    <row r="27" spans="1:4" ht="32.25" customHeight="1" x14ac:dyDescent="0.2">
      <c r="A27" s="28">
        <v>41051700</v>
      </c>
      <c r="B27" s="73" t="s">
        <v>64</v>
      </c>
      <c r="C27" s="74"/>
      <c r="D27" s="20">
        <v>127004</v>
      </c>
    </row>
    <row r="28" spans="1:4" ht="15.75" x14ac:dyDescent="0.2">
      <c r="A28" s="33" t="s">
        <v>10</v>
      </c>
      <c r="B28" s="22" t="s">
        <v>11</v>
      </c>
      <c r="C28" s="21"/>
      <c r="D28" s="30">
        <v>127004</v>
      </c>
    </row>
    <row r="29" spans="1:4" ht="15.75" x14ac:dyDescent="0.2">
      <c r="A29" s="28" t="s">
        <v>16</v>
      </c>
      <c r="B29" s="19" t="s">
        <v>17</v>
      </c>
      <c r="C29" s="18"/>
      <c r="D29" s="34">
        <f>D30+D32+D34+D36+D38+D40++D46+D48+D52+D54+D60+D62+D64+D50+D56+D66+D68+D42+D58+D44</f>
        <v>7506184</v>
      </c>
    </row>
    <row r="30" spans="1:4" ht="31.5" x14ac:dyDescent="0.2">
      <c r="A30" s="33"/>
      <c r="B30" s="22" t="s">
        <v>40</v>
      </c>
      <c r="C30" s="21"/>
      <c r="D30" s="23">
        <f>D31</f>
        <v>10000</v>
      </c>
    </row>
    <row r="31" spans="1:4" ht="15.75" x14ac:dyDescent="0.2">
      <c r="A31" s="33" t="s">
        <v>10</v>
      </c>
      <c r="B31" s="22" t="s">
        <v>11</v>
      </c>
      <c r="C31" s="21"/>
      <c r="D31" s="23">
        <f>60000-50000</f>
        <v>10000</v>
      </c>
    </row>
    <row r="32" spans="1:4" ht="36.75" customHeight="1" x14ac:dyDescent="0.2">
      <c r="A32" s="33"/>
      <c r="B32" s="22" t="s">
        <v>41</v>
      </c>
      <c r="C32" s="21"/>
      <c r="D32" s="23">
        <v>5800</v>
      </c>
    </row>
    <row r="33" spans="1:4" ht="15" customHeight="1" x14ac:dyDescent="0.2">
      <c r="A33" s="33" t="s">
        <v>10</v>
      </c>
      <c r="B33" s="22" t="s">
        <v>11</v>
      </c>
      <c r="C33" s="21"/>
      <c r="D33" s="23">
        <v>5800</v>
      </c>
    </row>
    <row r="34" spans="1:4" ht="47.25" x14ac:dyDescent="0.2">
      <c r="A34" s="33"/>
      <c r="B34" s="22" t="s">
        <v>42</v>
      </c>
      <c r="C34" s="21"/>
      <c r="D34" s="23">
        <v>6666</v>
      </c>
    </row>
    <row r="35" spans="1:4" ht="15.75" x14ac:dyDescent="0.2">
      <c r="A35" s="33" t="s">
        <v>10</v>
      </c>
      <c r="B35" s="22" t="s">
        <v>11</v>
      </c>
      <c r="C35" s="21"/>
      <c r="D35" s="23">
        <v>6666</v>
      </c>
    </row>
    <row r="36" spans="1:4" ht="31.5" x14ac:dyDescent="0.2">
      <c r="A36" s="33"/>
      <c r="B36" s="22" t="s">
        <v>43</v>
      </c>
      <c r="C36" s="21"/>
      <c r="D36" s="23">
        <v>9700</v>
      </c>
    </row>
    <row r="37" spans="1:4" ht="15.75" x14ac:dyDescent="0.2">
      <c r="A37" s="33" t="s">
        <v>10</v>
      </c>
      <c r="B37" s="22" t="s">
        <v>11</v>
      </c>
      <c r="C37" s="21"/>
      <c r="D37" s="23">
        <v>9700</v>
      </c>
    </row>
    <row r="38" spans="1:4" ht="31.5" x14ac:dyDescent="0.2">
      <c r="A38" s="33"/>
      <c r="B38" s="22" t="s">
        <v>44</v>
      </c>
      <c r="C38" s="21"/>
      <c r="D38" s="23">
        <v>14152</v>
      </c>
    </row>
    <row r="39" spans="1:4" ht="15.75" x14ac:dyDescent="0.2">
      <c r="A39" s="33" t="s">
        <v>10</v>
      </c>
      <c r="B39" s="22" t="s">
        <v>11</v>
      </c>
      <c r="C39" s="21"/>
      <c r="D39" s="23">
        <v>14152</v>
      </c>
    </row>
    <row r="40" spans="1:4" ht="47.25" x14ac:dyDescent="0.2">
      <c r="A40" s="33"/>
      <c r="B40" s="22" t="s">
        <v>53</v>
      </c>
      <c r="C40" s="21"/>
      <c r="D40" s="23">
        <v>3046</v>
      </c>
    </row>
    <row r="41" spans="1:4" ht="15.75" customHeight="1" x14ac:dyDescent="0.2">
      <c r="A41" s="33" t="s">
        <v>10</v>
      </c>
      <c r="B41" s="64" t="s">
        <v>11</v>
      </c>
      <c r="C41" s="65"/>
      <c r="D41" s="23">
        <v>3046</v>
      </c>
    </row>
    <row r="42" spans="1:4" ht="32.25" customHeight="1" x14ac:dyDescent="0.25">
      <c r="A42" s="33"/>
      <c r="B42" s="77" t="s">
        <v>78</v>
      </c>
      <c r="C42" s="78"/>
      <c r="D42" s="23">
        <f>D43</f>
        <v>200000</v>
      </c>
    </row>
    <row r="43" spans="1:4" ht="15.75" customHeight="1" x14ac:dyDescent="0.2">
      <c r="A43" s="33" t="s">
        <v>10</v>
      </c>
      <c r="B43" s="64" t="s">
        <v>11</v>
      </c>
      <c r="C43" s="65"/>
      <c r="D43" s="23">
        <v>200000</v>
      </c>
    </row>
    <row r="44" spans="1:4" ht="30.75" customHeight="1" x14ac:dyDescent="0.2">
      <c r="A44" s="33"/>
      <c r="B44" s="64" t="s">
        <v>82</v>
      </c>
      <c r="C44" s="65"/>
      <c r="D44" s="23">
        <f>D45</f>
        <v>253212</v>
      </c>
    </row>
    <row r="45" spans="1:4" ht="15.75" customHeight="1" x14ac:dyDescent="0.2">
      <c r="A45" s="33" t="s">
        <v>10</v>
      </c>
      <c r="B45" s="64" t="s">
        <v>11</v>
      </c>
      <c r="C45" s="65"/>
      <c r="D45" s="23">
        <f>49150+93400+110662</f>
        <v>253212</v>
      </c>
    </row>
    <row r="46" spans="1:4" ht="29.45" customHeight="1" x14ac:dyDescent="0.2">
      <c r="A46" s="33"/>
      <c r="B46" s="59" t="s">
        <v>77</v>
      </c>
      <c r="C46" s="59"/>
      <c r="D46" s="23">
        <f>D47</f>
        <v>1682691</v>
      </c>
    </row>
    <row r="47" spans="1:4" ht="15.75" x14ac:dyDescent="0.2">
      <c r="A47" s="33">
        <v>14505000000</v>
      </c>
      <c r="B47" s="59" t="s">
        <v>32</v>
      </c>
      <c r="C47" s="59"/>
      <c r="D47" s="23">
        <f>1602661+40030+40000</f>
        <v>1682691</v>
      </c>
    </row>
    <row r="48" spans="1:4" ht="29.25" customHeight="1" x14ac:dyDescent="0.2">
      <c r="A48" s="33"/>
      <c r="B48" s="63" t="s">
        <v>72</v>
      </c>
      <c r="C48" s="63"/>
      <c r="D48" s="23">
        <v>104140</v>
      </c>
    </row>
    <row r="49" spans="1:4" ht="18" customHeight="1" x14ac:dyDescent="0.2">
      <c r="A49" s="33">
        <v>14505000000</v>
      </c>
      <c r="B49" s="59" t="s">
        <v>32</v>
      </c>
      <c r="C49" s="59"/>
      <c r="D49" s="23">
        <v>104140</v>
      </c>
    </row>
    <row r="50" spans="1:4" ht="47.25" customHeight="1" x14ac:dyDescent="0.2">
      <c r="A50" s="33"/>
      <c r="B50" s="61" t="s">
        <v>68</v>
      </c>
      <c r="C50" s="62"/>
      <c r="D50" s="23">
        <v>66343</v>
      </c>
    </row>
    <row r="51" spans="1:4" ht="18" customHeight="1" x14ac:dyDescent="0.2">
      <c r="A51" s="33">
        <v>14505000000</v>
      </c>
      <c r="B51" s="59" t="s">
        <v>32</v>
      </c>
      <c r="C51" s="59"/>
      <c r="D51" s="23">
        <v>66343</v>
      </c>
    </row>
    <row r="52" spans="1:4" ht="29.25" customHeight="1" x14ac:dyDescent="0.2">
      <c r="A52" s="33"/>
      <c r="B52" s="63" t="s">
        <v>76</v>
      </c>
      <c r="C52" s="63"/>
      <c r="D52" s="44">
        <f>D53</f>
        <v>2859363</v>
      </c>
    </row>
    <row r="53" spans="1:4" ht="13.5" customHeight="1" x14ac:dyDescent="0.2">
      <c r="A53" s="32">
        <v>14519000000</v>
      </c>
      <c r="B53" s="63" t="s">
        <v>39</v>
      </c>
      <c r="C53" s="63"/>
      <c r="D53" s="44">
        <f>2802413+56950</f>
        <v>2859363</v>
      </c>
    </row>
    <row r="54" spans="1:4" ht="30.6" customHeight="1" x14ac:dyDescent="0.2">
      <c r="A54" s="32"/>
      <c r="B54" s="63" t="s">
        <v>71</v>
      </c>
      <c r="C54" s="63"/>
      <c r="D54" s="23">
        <v>171803</v>
      </c>
    </row>
    <row r="55" spans="1:4" ht="18.75" customHeight="1" x14ac:dyDescent="0.2">
      <c r="A55" s="32">
        <v>14519000000</v>
      </c>
      <c r="B55" s="63" t="s">
        <v>39</v>
      </c>
      <c r="C55" s="63"/>
      <c r="D55" s="30">
        <v>171803</v>
      </c>
    </row>
    <row r="56" spans="1:4" ht="47.25" customHeight="1" x14ac:dyDescent="0.2">
      <c r="A56" s="32"/>
      <c r="B56" s="61" t="s">
        <v>69</v>
      </c>
      <c r="C56" s="62"/>
      <c r="D56" s="30">
        <f>D57</f>
        <v>94826</v>
      </c>
    </row>
    <row r="57" spans="1:4" ht="18.75" customHeight="1" x14ac:dyDescent="0.2">
      <c r="A57" s="32">
        <v>14519000000</v>
      </c>
      <c r="B57" s="63" t="s">
        <v>39</v>
      </c>
      <c r="C57" s="63"/>
      <c r="D57" s="30">
        <f>90894+3932</f>
        <v>94826</v>
      </c>
    </row>
    <row r="58" spans="1:4" ht="32.25" customHeight="1" x14ac:dyDescent="0.2">
      <c r="A58" s="32"/>
      <c r="B58" s="63" t="s">
        <v>83</v>
      </c>
      <c r="C58" s="63"/>
      <c r="D58" s="30">
        <v>30000</v>
      </c>
    </row>
    <row r="59" spans="1:4" ht="18.75" customHeight="1" x14ac:dyDescent="0.2">
      <c r="A59" s="32">
        <v>14519000000</v>
      </c>
      <c r="B59" s="63" t="s">
        <v>39</v>
      </c>
      <c r="C59" s="63"/>
      <c r="D59" s="30">
        <v>30000</v>
      </c>
    </row>
    <row r="60" spans="1:4" ht="30.75" customHeight="1" x14ac:dyDescent="0.2">
      <c r="A60" s="32"/>
      <c r="B60" s="63" t="s">
        <v>77</v>
      </c>
      <c r="C60" s="63"/>
      <c r="D60" s="23">
        <v>1782007</v>
      </c>
    </row>
    <row r="61" spans="1:4" ht="15.75" customHeight="1" x14ac:dyDescent="0.2">
      <c r="A61" s="32">
        <v>14553000000</v>
      </c>
      <c r="B61" s="63" t="s">
        <v>38</v>
      </c>
      <c r="C61" s="63"/>
      <c r="D61" s="23">
        <v>1782007</v>
      </c>
    </row>
    <row r="62" spans="1:4" ht="34.5" customHeight="1" x14ac:dyDescent="0.2">
      <c r="A62" s="32"/>
      <c r="B62" s="63" t="s">
        <v>84</v>
      </c>
      <c r="C62" s="63"/>
      <c r="D62" s="23">
        <v>20000</v>
      </c>
    </row>
    <row r="63" spans="1:4" ht="18" customHeight="1" x14ac:dyDescent="0.2">
      <c r="A63" s="32">
        <v>14553000000</v>
      </c>
      <c r="B63" s="63" t="s">
        <v>38</v>
      </c>
      <c r="C63" s="63"/>
      <c r="D63" s="30">
        <v>20000</v>
      </c>
    </row>
    <row r="64" spans="1:4" ht="31.5" customHeight="1" x14ac:dyDescent="0.2">
      <c r="A64" s="32"/>
      <c r="B64" s="63" t="s">
        <v>73</v>
      </c>
      <c r="C64" s="63"/>
      <c r="D64" s="23">
        <v>63297</v>
      </c>
    </row>
    <row r="65" spans="1:4" ht="18.95" customHeight="1" x14ac:dyDescent="0.2">
      <c r="A65" s="32">
        <v>14553000000</v>
      </c>
      <c r="B65" s="63" t="s">
        <v>38</v>
      </c>
      <c r="C65" s="63"/>
      <c r="D65" s="23">
        <v>63297</v>
      </c>
    </row>
    <row r="66" spans="1:4" ht="45" customHeight="1" x14ac:dyDescent="0.2">
      <c r="A66" s="32"/>
      <c r="B66" s="61" t="s">
        <v>68</v>
      </c>
      <c r="C66" s="62"/>
      <c r="D66" s="23">
        <f>D67</f>
        <v>67312</v>
      </c>
    </row>
    <row r="67" spans="1:4" ht="18.95" customHeight="1" x14ac:dyDescent="0.2">
      <c r="A67" s="32">
        <v>14553000000</v>
      </c>
      <c r="B67" s="63" t="s">
        <v>38</v>
      </c>
      <c r="C67" s="63"/>
      <c r="D67" s="23">
        <f>63380+3932</f>
        <v>67312</v>
      </c>
    </row>
    <row r="68" spans="1:4" ht="48" customHeight="1" x14ac:dyDescent="0.2">
      <c r="A68" s="32"/>
      <c r="B68" s="61" t="s">
        <v>69</v>
      </c>
      <c r="C68" s="62"/>
      <c r="D68" s="23">
        <f>D69</f>
        <v>61826</v>
      </c>
    </row>
    <row r="69" spans="1:4" ht="18.95" customHeight="1" x14ac:dyDescent="0.2">
      <c r="A69" s="21" t="s">
        <v>33</v>
      </c>
      <c r="B69" s="64" t="s">
        <v>34</v>
      </c>
      <c r="C69" s="65"/>
      <c r="D69" s="23">
        <f>57894+3932</f>
        <v>61826</v>
      </c>
    </row>
    <row r="70" spans="1:4" ht="31.5" x14ac:dyDescent="0.2">
      <c r="A70" s="28" t="s">
        <v>18</v>
      </c>
      <c r="B70" s="19" t="s">
        <v>19</v>
      </c>
      <c r="C70" s="18"/>
      <c r="D70" s="20">
        <f>D71</f>
        <v>149500</v>
      </c>
    </row>
    <row r="71" spans="1:4" ht="15.75" x14ac:dyDescent="0.2">
      <c r="A71" s="33" t="s">
        <v>10</v>
      </c>
      <c r="B71" s="22" t="s">
        <v>11</v>
      </c>
      <c r="C71" s="21"/>
      <c r="D71" s="23">
        <v>149500</v>
      </c>
    </row>
    <row r="72" spans="1:4" ht="15.75" x14ac:dyDescent="0.25">
      <c r="A72" s="60" t="s">
        <v>20</v>
      </c>
      <c r="B72" s="60"/>
      <c r="C72" s="60"/>
      <c r="D72" s="60"/>
    </row>
    <row r="73" spans="1:4" ht="14.25" customHeight="1" x14ac:dyDescent="0.2">
      <c r="A73" s="9"/>
      <c r="B73" s="6"/>
      <c r="C73" s="7" t="s">
        <v>37</v>
      </c>
      <c r="D73" s="8">
        <v>0</v>
      </c>
    </row>
    <row r="74" spans="1:4" ht="15.75" x14ac:dyDescent="0.25">
      <c r="A74" s="10" t="s">
        <v>21</v>
      </c>
      <c r="B74" s="11" t="s">
        <v>22</v>
      </c>
      <c r="C74" s="12"/>
      <c r="D74" s="13">
        <f>D75</f>
        <v>40824605</v>
      </c>
    </row>
    <row r="75" spans="1:4" ht="15.75" x14ac:dyDescent="0.25">
      <c r="A75" s="10" t="s">
        <v>21</v>
      </c>
      <c r="B75" s="11" t="s">
        <v>23</v>
      </c>
      <c r="C75" s="12"/>
      <c r="D75" s="13">
        <f>D70+D29+D23+D21+D19+D15+D27+D17+D25</f>
        <v>40824605</v>
      </c>
    </row>
    <row r="76" spans="1:4" ht="15.75" x14ac:dyDescent="0.25">
      <c r="A76" s="10" t="s">
        <v>21</v>
      </c>
      <c r="B76" s="11" t="s">
        <v>24</v>
      </c>
      <c r="C76" s="12"/>
      <c r="D76" s="13" t="s">
        <v>37</v>
      </c>
    </row>
    <row r="77" spans="1:4" ht="9.75" customHeight="1" x14ac:dyDescent="0.25">
      <c r="A77" s="2"/>
      <c r="B77" s="2"/>
      <c r="C77" s="2"/>
      <c r="D77" s="2"/>
    </row>
    <row r="78" spans="1:4" ht="40.5" customHeight="1" x14ac:dyDescent="0.3">
      <c r="A78" s="53" t="s">
        <v>25</v>
      </c>
      <c r="B78" s="2"/>
      <c r="C78" s="2"/>
      <c r="D78" s="3" t="s">
        <v>4</v>
      </c>
    </row>
    <row r="79" spans="1:4" ht="110.25" x14ac:dyDescent="0.2">
      <c r="A79" s="14" t="s">
        <v>26</v>
      </c>
      <c r="B79" s="14" t="s">
        <v>27</v>
      </c>
      <c r="C79" s="52" t="s">
        <v>28</v>
      </c>
      <c r="D79" s="52" t="s">
        <v>7</v>
      </c>
    </row>
    <row r="80" spans="1:4" ht="15.75" x14ac:dyDescent="0.2">
      <c r="A80" s="14">
        <v>1</v>
      </c>
      <c r="B80" s="14">
        <v>2</v>
      </c>
      <c r="C80" s="14">
        <v>3</v>
      </c>
      <c r="D80" s="14">
        <v>4</v>
      </c>
    </row>
    <row r="81" spans="1:4" ht="18" customHeight="1" x14ac:dyDescent="0.25">
      <c r="A81" s="60" t="s">
        <v>80</v>
      </c>
      <c r="B81" s="60"/>
      <c r="C81" s="60"/>
      <c r="D81" s="60"/>
    </row>
    <row r="82" spans="1:4" ht="15.75" x14ac:dyDescent="0.2">
      <c r="A82" s="35">
        <v>3719110</v>
      </c>
      <c r="B82" s="14"/>
      <c r="C82" s="35" t="s">
        <v>56</v>
      </c>
      <c r="D82" s="35">
        <v>668700</v>
      </c>
    </row>
    <row r="83" spans="1:4" ht="15.75" x14ac:dyDescent="0.2">
      <c r="A83" s="14">
        <v>99000000000</v>
      </c>
      <c r="B83" s="14"/>
      <c r="C83" s="14" t="s">
        <v>57</v>
      </c>
      <c r="D83" s="14">
        <v>668700</v>
      </c>
    </row>
    <row r="84" spans="1:4" ht="48.75" customHeight="1" x14ac:dyDescent="0.2">
      <c r="A84" s="35">
        <v>3719800</v>
      </c>
      <c r="B84" s="14"/>
      <c r="C84" s="14" t="s">
        <v>81</v>
      </c>
      <c r="D84" s="57">
        <v>11000</v>
      </c>
    </row>
    <row r="85" spans="1:4" ht="15.75" x14ac:dyDescent="0.2">
      <c r="A85" s="14">
        <v>99000000000</v>
      </c>
      <c r="B85" s="14"/>
      <c r="C85" s="14" t="s">
        <v>57</v>
      </c>
      <c r="D85" s="14">
        <v>11000</v>
      </c>
    </row>
    <row r="86" spans="1:4" ht="31.5" x14ac:dyDescent="0.2">
      <c r="A86" s="15">
        <v>3719430</v>
      </c>
      <c r="B86" s="15">
        <v>9430</v>
      </c>
      <c r="C86" s="35" t="s">
        <v>52</v>
      </c>
      <c r="D86" s="47">
        <f>D87</f>
        <v>149500</v>
      </c>
    </row>
    <row r="87" spans="1:4" ht="15.75" x14ac:dyDescent="0.2">
      <c r="A87" s="36" t="s">
        <v>55</v>
      </c>
      <c r="B87" s="16">
        <v>9430</v>
      </c>
      <c r="C87" s="16" t="s">
        <v>54</v>
      </c>
      <c r="D87" s="46">
        <f>D88</f>
        <v>149500</v>
      </c>
    </row>
    <row r="88" spans="1:4" ht="31.5" x14ac:dyDescent="0.25">
      <c r="A88" s="37"/>
      <c r="B88" s="37"/>
      <c r="C88" s="17" t="s">
        <v>51</v>
      </c>
      <c r="D88" s="23">
        <v>149500</v>
      </c>
    </row>
    <row r="89" spans="1:4" ht="15.75" x14ac:dyDescent="0.2">
      <c r="A89" s="18">
        <v>3719770</v>
      </c>
      <c r="B89" s="18" t="s">
        <v>29</v>
      </c>
      <c r="C89" s="19" t="s">
        <v>17</v>
      </c>
      <c r="D89" s="20">
        <f>D90+D92+D94+D96+D98+D100+D102</f>
        <v>2002828</v>
      </c>
    </row>
    <row r="90" spans="1:4" ht="50.25" customHeight="1" x14ac:dyDescent="0.2">
      <c r="A90" s="21"/>
      <c r="B90" s="21"/>
      <c r="C90" s="22" t="s">
        <v>62</v>
      </c>
      <c r="D90" s="23">
        <v>29069</v>
      </c>
    </row>
    <row r="91" spans="1:4" ht="18" customHeight="1" x14ac:dyDescent="0.2">
      <c r="A91" s="21" t="s">
        <v>30</v>
      </c>
      <c r="B91" s="21" t="s">
        <v>29</v>
      </c>
      <c r="C91" s="22" t="s">
        <v>65</v>
      </c>
      <c r="D91" s="23">
        <v>29069</v>
      </c>
    </row>
    <row r="92" spans="1:4" ht="31.5" x14ac:dyDescent="0.2">
      <c r="A92" s="21"/>
      <c r="B92" s="21"/>
      <c r="C92" s="22" t="s">
        <v>59</v>
      </c>
      <c r="D92" s="23">
        <v>13707</v>
      </c>
    </row>
    <row r="93" spans="1:4" ht="15.75" x14ac:dyDescent="0.2">
      <c r="A93" s="21" t="s">
        <v>30</v>
      </c>
      <c r="B93" s="21" t="s">
        <v>29</v>
      </c>
      <c r="C93" s="22" t="s">
        <v>65</v>
      </c>
      <c r="D93" s="23">
        <v>13707</v>
      </c>
    </row>
    <row r="94" spans="1:4" ht="31.5" x14ac:dyDescent="0.2">
      <c r="A94" s="21"/>
      <c r="B94" s="21"/>
      <c r="C94" s="22" t="s">
        <v>49</v>
      </c>
      <c r="D94" s="23">
        <v>536738</v>
      </c>
    </row>
    <row r="95" spans="1:4" ht="15.75" x14ac:dyDescent="0.2">
      <c r="A95" s="21" t="s">
        <v>31</v>
      </c>
      <c r="B95" s="21" t="s">
        <v>29</v>
      </c>
      <c r="C95" s="22" t="s">
        <v>32</v>
      </c>
      <c r="D95" s="23">
        <v>536738</v>
      </c>
    </row>
    <row r="96" spans="1:4" ht="31.5" x14ac:dyDescent="0.2">
      <c r="A96" s="21"/>
      <c r="B96" s="21"/>
      <c r="C96" s="22" t="s">
        <v>48</v>
      </c>
      <c r="D96" s="23">
        <v>31702</v>
      </c>
    </row>
    <row r="97" spans="1:5" ht="15.75" x14ac:dyDescent="0.2">
      <c r="A97" s="21" t="s">
        <v>33</v>
      </c>
      <c r="B97" s="21" t="s">
        <v>29</v>
      </c>
      <c r="C97" s="22" t="s">
        <v>34</v>
      </c>
      <c r="D97" s="23">
        <v>31702</v>
      </c>
    </row>
    <row r="98" spans="1:5" ht="31.5" x14ac:dyDescent="0.2">
      <c r="A98" s="21"/>
      <c r="B98" s="21"/>
      <c r="C98" s="29" t="s">
        <v>63</v>
      </c>
      <c r="D98" s="23">
        <f>D99</f>
        <v>953291</v>
      </c>
      <c r="E98" s="42"/>
    </row>
    <row r="99" spans="1:5" ht="15.75" x14ac:dyDescent="0.2">
      <c r="A99" s="21" t="s">
        <v>33</v>
      </c>
      <c r="B99" s="21" t="s">
        <v>29</v>
      </c>
      <c r="C99" s="22" t="s">
        <v>34</v>
      </c>
      <c r="D99" s="23">
        <f>899771+53520</f>
        <v>953291</v>
      </c>
    </row>
    <row r="100" spans="1:5" ht="31.5" x14ac:dyDescent="0.2">
      <c r="A100" s="21"/>
      <c r="B100" s="21"/>
      <c r="C100" s="22" t="s">
        <v>60</v>
      </c>
      <c r="D100" s="23">
        <v>188351</v>
      </c>
    </row>
    <row r="101" spans="1:5" ht="15.75" x14ac:dyDescent="0.2">
      <c r="A101" s="21" t="s">
        <v>33</v>
      </c>
      <c r="B101" s="21" t="s">
        <v>29</v>
      </c>
      <c r="C101" s="22" t="s">
        <v>34</v>
      </c>
      <c r="D101" s="23">
        <v>188351</v>
      </c>
    </row>
    <row r="102" spans="1:5" ht="47.25" x14ac:dyDescent="0.2">
      <c r="A102" s="21"/>
      <c r="B102" s="21"/>
      <c r="C102" s="45" t="s">
        <v>75</v>
      </c>
      <c r="D102" s="23">
        <v>249970</v>
      </c>
    </row>
    <row r="103" spans="1:5" ht="15.75" x14ac:dyDescent="0.2">
      <c r="A103" s="32">
        <v>14519000000</v>
      </c>
      <c r="B103" s="43">
        <v>9770</v>
      </c>
      <c r="C103" s="43" t="s">
        <v>39</v>
      </c>
      <c r="D103" s="24">
        <f>D102</f>
        <v>249970</v>
      </c>
    </row>
    <row r="104" spans="1:5" ht="19.5" customHeight="1" x14ac:dyDescent="0.25">
      <c r="A104" s="84" t="s">
        <v>35</v>
      </c>
      <c r="B104" s="84"/>
      <c r="C104" s="84"/>
      <c r="D104" s="60"/>
    </row>
    <row r="105" spans="1:5" ht="13.5" customHeight="1" x14ac:dyDescent="0.2">
      <c r="A105" s="16" t="s">
        <v>37</v>
      </c>
      <c r="B105" s="16" t="s">
        <v>37</v>
      </c>
      <c r="C105" s="25" t="s">
        <v>37</v>
      </c>
      <c r="D105" s="23" t="s">
        <v>37</v>
      </c>
    </row>
    <row r="106" spans="1:5" ht="15.75" x14ac:dyDescent="0.25">
      <c r="A106" s="26" t="s">
        <v>21</v>
      </c>
      <c r="B106" s="26" t="s">
        <v>21</v>
      </c>
      <c r="C106" s="11" t="s">
        <v>22</v>
      </c>
      <c r="D106" s="27">
        <f>D89+D87+D82+D84</f>
        <v>2832028</v>
      </c>
    </row>
    <row r="107" spans="1:5" ht="15.75" x14ac:dyDescent="0.25">
      <c r="A107" s="26" t="s">
        <v>21</v>
      </c>
      <c r="B107" s="26" t="s">
        <v>21</v>
      </c>
      <c r="C107" s="11" t="s">
        <v>23</v>
      </c>
      <c r="D107" s="27">
        <f>D106</f>
        <v>2832028</v>
      </c>
    </row>
    <row r="108" spans="1:5" ht="15.75" x14ac:dyDescent="0.25">
      <c r="A108" s="26" t="s">
        <v>21</v>
      </c>
      <c r="B108" s="26" t="s">
        <v>21</v>
      </c>
      <c r="C108" s="11" t="s">
        <v>24</v>
      </c>
      <c r="D108" s="27">
        <v>0</v>
      </c>
    </row>
    <row r="109" spans="1:5" ht="15.75" x14ac:dyDescent="0.25">
      <c r="A109" s="54"/>
      <c r="B109" s="54"/>
      <c r="C109" s="55"/>
      <c r="D109" s="56"/>
    </row>
    <row r="110" spans="1:5" ht="15.75" x14ac:dyDescent="0.25">
      <c r="A110" s="54"/>
      <c r="B110" s="54"/>
      <c r="C110" s="55"/>
      <c r="D110" s="56"/>
    </row>
    <row r="111" spans="1:5" ht="11.25" customHeight="1" x14ac:dyDescent="0.25">
      <c r="A111" s="81"/>
      <c r="B111" s="81"/>
      <c r="C111" s="81"/>
      <c r="D111" s="81"/>
    </row>
    <row r="112" spans="1:5" s="40" customFormat="1" ht="15.75" x14ac:dyDescent="0.25">
      <c r="A112" s="38" t="s">
        <v>45</v>
      </c>
      <c r="B112" s="2"/>
      <c r="C112" s="39" t="s">
        <v>46</v>
      </c>
      <c r="D112" s="2"/>
    </row>
    <row r="113" spans="1:4" ht="9.75" customHeight="1" x14ac:dyDescent="0.25">
      <c r="A113" s="2"/>
      <c r="B113" s="2"/>
      <c r="C113" s="2"/>
      <c r="D113" s="2"/>
    </row>
    <row r="114" spans="1:4" ht="15.75" x14ac:dyDescent="0.25">
      <c r="A114" s="2" t="s">
        <v>66</v>
      </c>
      <c r="B114" s="2"/>
      <c r="C114" s="41" t="s">
        <v>67</v>
      </c>
    </row>
  </sheetData>
  <mergeCells count="50">
    <mergeCell ref="A111:D111"/>
    <mergeCell ref="B12:C12"/>
    <mergeCell ref="B13:C13"/>
    <mergeCell ref="A14:D14"/>
    <mergeCell ref="A72:D72"/>
    <mergeCell ref="A104:D104"/>
    <mergeCell ref="B61:C61"/>
    <mergeCell ref="B53:C53"/>
    <mergeCell ref="B47:C47"/>
    <mergeCell ref="B52:C52"/>
    <mergeCell ref="B54:C54"/>
    <mergeCell ref="B60:C60"/>
    <mergeCell ref="B62:C62"/>
    <mergeCell ref="B64:C64"/>
    <mergeCell ref="B46:C46"/>
    <mergeCell ref="B48:C48"/>
    <mergeCell ref="A9:D9"/>
    <mergeCell ref="B55:C55"/>
    <mergeCell ref="B63:C63"/>
    <mergeCell ref="B41:C41"/>
    <mergeCell ref="B27:C27"/>
    <mergeCell ref="B50:C50"/>
    <mergeCell ref="B51:C51"/>
    <mergeCell ref="B16:C16"/>
    <mergeCell ref="B18:C18"/>
    <mergeCell ref="B17:C17"/>
    <mergeCell ref="B43:C43"/>
    <mergeCell ref="B42:C42"/>
    <mergeCell ref="B25:C25"/>
    <mergeCell ref="B26:C26"/>
    <mergeCell ref="B45:C45"/>
    <mergeCell ref="B44:C44"/>
    <mergeCell ref="C1:D1"/>
    <mergeCell ref="C2:D2"/>
    <mergeCell ref="A7:D7"/>
    <mergeCell ref="A8:D8"/>
    <mergeCell ref="C3:D3"/>
    <mergeCell ref="C5:D5"/>
    <mergeCell ref="C4:D4"/>
    <mergeCell ref="B49:C49"/>
    <mergeCell ref="A81:D81"/>
    <mergeCell ref="B66:C66"/>
    <mergeCell ref="B67:C67"/>
    <mergeCell ref="B57:C57"/>
    <mergeCell ref="B56:C56"/>
    <mergeCell ref="B69:C69"/>
    <mergeCell ref="B68:C68"/>
    <mergeCell ref="B65:C65"/>
    <mergeCell ref="B59:C59"/>
    <mergeCell ref="B58:C58"/>
  </mergeCells>
  <pageMargins left="0.59055118110236204" right="0.59055118110236204" top="0.39370078740157499" bottom="0.39370078740157499" header="0" footer="0"/>
  <pageSetup paperSize="9" scale="64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2021-11-16T07:00:43Z</cp:lastPrinted>
  <dcterms:created xsi:type="dcterms:W3CDTF">2021-01-12T06:13:41Z</dcterms:created>
  <dcterms:modified xsi:type="dcterms:W3CDTF">2021-12-24T10:22:03Z</dcterms:modified>
</cp:coreProperties>
</file>