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13335" windowHeight="10245" tabRatio="923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71" i="1" l="1"/>
  <c r="E69" i="1"/>
  <c r="D82" i="1" l="1"/>
  <c r="C19" i="1" l="1"/>
  <c r="C18" i="1"/>
  <c r="C46" i="1"/>
  <c r="D80" i="1"/>
  <c r="D75" i="1" s="1"/>
  <c r="D50" i="1"/>
  <c r="C70" i="1"/>
  <c r="C32" i="1"/>
  <c r="C31" i="1" s="1"/>
  <c r="D31" i="1"/>
  <c r="C55" i="1"/>
  <c r="D55" i="1"/>
  <c r="D52" i="1"/>
  <c r="C26" i="1"/>
  <c r="D26" i="1"/>
  <c r="D20" i="1"/>
  <c r="C72" i="1"/>
  <c r="C69" i="1"/>
  <c r="C66" i="1"/>
  <c r="C63" i="1"/>
  <c r="C62" i="1"/>
  <c r="C60" i="1"/>
  <c r="C57" i="1"/>
  <c r="C54" i="1"/>
  <c r="C53" i="1"/>
  <c r="C49" i="1"/>
  <c r="C48" i="1"/>
  <c r="D42" i="1"/>
  <c r="C43" i="1"/>
  <c r="C42" i="1" s="1"/>
  <c r="C45" i="1"/>
  <c r="C44" i="1"/>
  <c r="C41" i="1"/>
  <c r="C40" i="1"/>
  <c r="C39" i="1"/>
  <c r="C38" i="1"/>
  <c r="C37" i="1"/>
  <c r="C36" i="1"/>
  <c r="C35" i="1"/>
  <c r="C34" i="1"/>
  <c r="C33" i="1"/>
  <c r="C30" i="1"/>
  <c r="C27" i="1"/>
  <c r="C22" i="1"/>
  <c r="C23" i="1"/>
  <c r="D23" i="1"/>
  <c r="C24" i="1"/>
  <c r="C79" i="1" l="1"/>
  <c r="C77" i="1"/>
  <c r="D76" i="1"/>
  <c r="D56" i="1"/>
  <c r="C58" i="1"/>
  <c r="C56" i="1" s="1"/>
  <c r="C81" i="1" l="1"/>
  <c r="D32" i="1"/>
  <c r="F83" i="1" l="1"/>
  <c r="C29" i="1" l="1"/>
  <c r="C52" i="1" l="1"/>
  <c r="C17" i="1"/>
  <c r="C76" i="1" l="1"/>
  <c r="C82" i="1" l="1"/>
  <c r="C80" i="1" s="1"/>
  <c r="C75" i="1" s="1"/>
  <c r="D78" i="1" l="1"/>
  <c r="C78" i="1"/>
  <c r="E68" i="1"/>
  <c r="E67" i="1" s="1"/>
  <c r="E50" i="1" s="1"/>
  <c r="C68" i="1"/>
  <c r="C67" i="1" s="1"/>
  <c r="C50" i="1" s="1"/>
  <c r="D65" i="1"/>
  <c r="D64" i="1" s="1"/>
  <c r="C65" i="1"/>
  <c r="C64" i="1" s="1"/>
  <c r="D61" i="1"/>
  <c r="C61" i="1"/>
  <c r="D59" i="1"/>
  <c r="C59" i="1"/>
  <c r="D51" i="1"/>
  <c r="C51" i="1"/>
  <c r="C47" i="1"/>
  <c r="E47" i="1"/>
  <c r="E46" i="1" s="1"/>
  <c r="E14" i="1" s="1"/>
  <c r="D16" i="1"/>
  <c r="D15" i="1" s="1"/>
  <c r="D21" i="1"/>
  <c r="D28" i="1"/>
  <c r="D25" i="1" s="1"/>
  <c r="D14" i="1" s="1"/>
  <c r="E73" i="1" l="1"/>
  <c r="E83" i="1" s="1"/>
  <c r="D73" i="1"/>
  <c r="C74" i="1"/>
  <c r="D74" i="1"/>
  <c r="C21" i="1"/>
  <c r="C20" i="1" s="1"/>
  <c r="C16" i="1"/>
  <c r="C15" i="1" s="1"/>
  <c r="C28" i="1"/>
  <c r="C25" i="1" s="1"/>
  <c r="C14" i="1" l="1"/>
  <c r="C73" i="1" s="1"/>
  <c r="D83" i="1"/>
  <c r="C83" i="1" l="1"/>
</calcChain>
</file>

<file path=xl/sharedStrings.xml><?xml version="1.0" encoding="utf-8"?>
<sst xmlns="http://schemas.openxmlformats.org/spreadsheetml/2006/main" count="151" uniqueCount="148">
  <si>
    <t>Додаток 1</t>
  </si>
  <si>
    <t>14542000000</t>
  </si>
  <si>
    <t>(код бюджету)</t>
  </si>
  <si>
    <t>(грн)</t>
  </si>
  <si>
    <t>Код</t>
  </si>
  <si>
    <t>Найменування згідно з Класифікацією доходів бюджету</t>
  </si>
  <si>
    <t>Усього</t>
  </si>
  <si>
    <t>Спеціальний фонд</t>
  </si>
  <si>
    <t>усього</t>
  </si>
  <si>
    <t>у тому числі бюджет розвитку</t>
  </si>
  <si>
    <t>10000000</t>
  </si>
  <si>
    <t>Податкові надходження  </t>
  </si>
  <si>
    <t>11000000</t>
  </si>
  <si>
    <t>Податки на доходи, податки на прибуток, податки на збільшення ринкової вартості  </t>
  </si>
  <si>
    <t>11010000</t>
  </si>
  <si>
    <t>Податок та збір на доходи фізичних осіб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</si>
  <si>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</si>
  <si>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</si>
  <si>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</si>
  <si>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</si>
  <si>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</si>
  <si>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</si>
  <si>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13000000</t>
  </si>
  <si>
    <t>Рентна плата та плата за використання інших природних ресурсів </t>
  </si>
  <si>
    <t>13030000</t>
  </si>
  <si>
    <t>13030100</t>
  </si>
  <si>
    <t>14000000</t>
  </si>
  <si>
    <t>Внутрішні податки на товари та послуги  </t>
  </si>
  <si>
    <t>14020000</t>
  </si>
  <si>
    <t>Акцизний податок з вироблених в Україні підакцизних товарів (продукції) 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</si>
  <si>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</si>
  <si>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</si>
  <si>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</si>
  <si>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 </t>
  </si>
  <si>
    <t>14031900</t>
  </si>
  <si>
    <t>14040000</t>
  </si>
  <si>
    <t>Акцизний податок з реалізації суб`єктами господарювання роздрібної торгівлі підакцизних товарів </t>
  </si>
  <si>
    <t>18000000</t>
  </si>
  <si>
    <t>18010000</t>
  </si>
  <si>
    <t>Податок на майно 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</si>
  <si>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</si>
  <si>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</si>
  <si>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</si>
  <si>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</si>
  <si>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</si>
  <si>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</si>
  <si>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</si>
  <si>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</si>
  <si>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18010500</t>
  </si>
  <si>
    <t>Земельний податок з юридичних осіб </t>
  </si>
  <si>
    <t>18010600</t>
  </si>
  <si>
    <t>Орендна плата з юридичних осіб </t>
  </si>
  <si>
    <t>18010700</t>
  </si>
  <si>
    <t>Земельний податок з фізичних осіб </t>
  </si>
  <si>
    <t>18010900</t>
  </si>
  <si>
    <t>Орендна плата з фізичних осіб </t>
  </si>
  <si>
    <t>18050000</t>
  </si>
  <si>
    <t>Єдиний податок  </t>
  </si>
  <si>
    <t>18050300</t>
  </si>
  <si>
    <t>Єдиний податок з юридичних осіб </t>
  </si>
  <si>
    <t>18050400</t>
  </si>
  <si>
    <t>Єдиний податок з фізичних осіб </t>
  </si>
  <si>
    <t>18050500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</si>
  <si>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</si>
  <si>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19000000</t>
  </si>
  <si>
    <t>Інші податки та збори </t>
  </si>
  <si>
    <t>19010000</t>
  </si>
  <si>
    <t>Екологічний податок </t>
  </si>
  <si>
    <t>19010100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</si>
  <si>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</si>
  <si>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19010300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</si>
  <si>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</si>
  <si>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20000000</t>
  </si>
  <si>
    <t>Неподаткові надходження  </t>
  </si>
  <si>
    <t>21000000</t>
  </si>
  <si>
    <t>21080000</t>
  </si>
  <si>
    <t>Інші надходження  </t>
  </si>
  <si>
    <t>21081100</t>
  </si>
  <si>
    <t>Адміністративні штрафи та інші санкції </t>
  </si>
  <si>
    <t>22000000</t>
  </si>
  <si>
    <t>Адміністративні збори та платежі, доходи від некомерційної господарської діяльності </t>
  </si>
  <si>
    <t>22010000</t>
  </si>
  <si>
    <t>Плата за надання адміністративних послуг</t>
  </si>
  <si>
    <t>22012500</t>
  </si>
  <si>
    <t>Плата за надання інших адміністративних послуг</t>
  </si>
  <si>
    <t>22080000</t>
  </si>
  <si>
    <t>Надходження від орендної плати за користування цілісним майновим комплексом та іншим державним майном  </t>
  </si>
  <si>
    <t>22080400</t>
  </si>
  <si>
    <t>22090000</t>
  </si>
  <si>
    <t>Державне мито  </t>
  </si>
  <si>
    <t>22090100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</si>
  <si>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</si>
  <si>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22090400</t>
  </si>
  <si>
    <t>Державне мито, пов`язане з видачею та оформленням закордонних паспортів (посвідок) та паспортів громадян України  </t>
  </si>
  <si>
    <t>24000000</t>
  </si>
  <si>
    <t>Інші неподаткові надходження  </t>
  </si>
  <si>
    <t>24060000</t>
  </si>
  <si>
    <t>24060300</t>
  </si>
  <si>
    <t>25000000</t>
  </si>
  <si>
    <t>Власні надходження бюджетних установ  </t>
  </si>
  <si>
    <t>25010000</t>
  </si>
  <si>
    <t>Надходження від плати за послуги, що надаються бюджетними установами згідно із законодавством </t>
  </si>
  <si>
    <t>25010100</t>
  </si>
  <si>
    <t>Плата за послуги, що надаються бюджетними установами згідно з їх основною діяльністю </t>
  </si>
  <si>
    <t>Усього доходів (без урахування міжбюджетних трансфертів)</t>
  </si>
  <si>
    <t>40000000</t>
  </si>
  <si>
    <t>Офіційні трансферти  </t>
  </si>
  <si>
    <t>41000000</t>
  </si>
  <si>
    <t>Від органів державного управління  </t>
  </si>
  <si>
    <t>41030000</t>
  </si>
  <si>
    <t>Субвенції з державного бюджету місцевим бюджетам</t>
  </si>
  <si>
    <t>41033900</t>
  </si>
  <si>
    <t>Освітня субвенція з державного бюджету місцевим бюджетам </t>
  </si>
  <si>
    <t>41050000</t>
  </si>
  <si>
    <t>Субвенції з місцевих бюджетів іншим місцевим бюджетам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</si>
  <si>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</si>
  <si>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</si>
  <si>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41053900</t>
  </si>
  <si>
    <t>Разом доходів</t>
  </si>
  <si>
    <t>X</t>
  </si>
  <si>
    <t xml:space="preserve"> </t>
  </si>
  <si>
    <t>дитсадки бат плата</t>
  </si>
  <si>
    <t>музична школа</t>
  </si>
  <si>
    <t xml:space="preserve">Загальний фонд 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</si>
  <si>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</si>
  <si>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здоров"я за рахунок відповідної додаткової дотації з державного бюджету</t>
  </si>
  <si>
    <t xml:space="preserve">Інші субвенції з місцевого бюджету </t>
  </si>
  <si>
    <t>Рентна плата за користування надрами загальнодержавного значення </t>
  </si>
  <si>
    <t>Рентна плата за користування надрами для видобування інших корисних копалин загальнодержавного значення </t>
  </si>
  <si>
    <t>Місцеві податки та збори, що сплачуються (перераховуються) згідно з Податковим кодексом України</t>
  </si>
  <si>
    <t xml:space="preserve">     Начальник фінансового відділу</t>
  </si>
  <si>
    <t>Віта СУРІНА</t>
  </si>
  <si>
    <t xml:space="preserve">  Андрій БОТАНІН</t>
  </si>
  <si>
    <t>Надходження від орендної плати за користування майновим комплексом та іншим майном, що перебуває в комунальній власності 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</si>
  <si>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</t>
  </si>
  <si>
    <t xml:space="preserve">Доходи від власності та підприємницької діяльності </t>
  </si>
  <si>
    <t xml:space="preserve">                            Сільський голова </t>
  </si>
  <si>
    <t>Транспортний податок з юридичних осіб </t>
  </si>
  <si>
    <t>Адміністративний збір за державну реєстрацію речових прав на нерухоме майно та іх обтяжень</t>
  </si>
  <si>
    <t>-</t>
  </si>
  <si>
    <t>Рентна плата за користування надрами місцевого значення</t>
  </si>
  <si>
    <t>Рентна плата за користування надрами в цілях, не пов`язаних з видобуванням корисних копалин</t>
  </si>
  <si>
    <t>Обсяг доходів бюджету Мішково-Погорілівської
сільської територіальної громади на 2022 рік
 на 2021 рік</t>
  </si>
  <si>
    <t>школа бат плата</t>
  </si>
  <si>
    <t xml:space="preserve">"Про бюджет Мішково-Погорілівської </t>
  </si>
  <si>
    <t>сільської територіальної громади на 2022 рік"</t>
  </si>
  <si>
    <t xml:space="preserve">до рішення Мішково-Погорілівської сільської ради </t>
  </si>
  <si>
    <t>ХVІ позачергова сесія 8 скликання від 23.12.2021 року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</si>
</sst>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\-#,##0;#,&quot;-&quot;"/>
  </numFmts>
  <fonts count="8" x14ac:knownFonts="1"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horizontal="right" vertical="center"/>
    </xf>
    <xf numFmtId="164" fontId="0" fillId="2" borderId="1" xfId="0" applyNumberFormat="1" applyFill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64" fontId="2" fillId="2" borderId="1" xfId="0" applyNumberFormat="1" applyFont="1" applyFill="1" applyBorder="1" applyAlignment="1">
      <alignment horizontal="right" vertical="center"/>
    </xf>
    <xf numFmtId="164" fontId="2" fillId="2" borderId="1" xfId="0" applyNumberFormat="1" applyFont="1" applyFill="1" applyBorder="1" applyAlignment="1">
      <alignment horizontal="right"/>
    </xf>
    <xf numFmtId="0" fontId="5" fillId="0" borderId="0" xfId="0" applyFont="1"/>
    <xf numFmtId="0" fontId="2" fillId="0" borderId="0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3" fontId="0" fillId="0" borderId="0" xfId="0" applyNumberFormat="1"/>
    <xf numFmtId="0" fontId="0" fillId="0" borderId="0" xfId="0"/>
    <xf numFmtId="0" fontId="6" fillId="0" borderId="0" xfId="0" applyFont="1" applyAlignment="1">
      <alignment horizontal="right" wrapText="1"/>
    </xf>
    <xf numFmtId="0" fontId="6" fillId="0" borderId="1" xfId="0" applyFont="1" applyBorder="1" applyAlignment="1">
      <alignment horizontal="left" vertical="center"/>
    </xf>
    <xf numFmtId="164" fontId="7" fillId="2" borderId="1" xfId="0" applyNumberFormat="1" applyFont="1" applyFill="1" applyBorder="1" applyAlignment="1">
      <alignment horizontal="right" vertical="center"/>
    </xf>
    <xf numFmtId="164" fontId="6" fillId="0" borderId="1" xfId="0" applyNumberFormat="1" applyFont="1" applyBorder="1" applyAlignment="1">
      <alignment horizontal="right" vertical="center"/>
    </xf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9"/>
  <sheetViews>
    <sheetView tabSelected="1" zoomScaleNormal="100" workbookViewId="0">
      <selection activeCell="A7" sqref="A7:F7"/>
    </sheetView>
  </sheetViews>
  <sheetFormatPr defaultRowHeight="12.75" x14ac:dyDescent="0.2"/>
  <cols>
    <col min="1" max="1" width="9.5703125" customWidth="1"/>
    <col min="2" max="2" width="47.140625" customWidth="1"/>
    <col min="3" max="3" width="11.5703125" customWidth="1"/>
    <col min="4" max="4" width="11.7109375" customWidth="1"/>
    <col min="5" max="5" width="9.140625" customWidth="1"/>
    <col min="6" max="6" width="15.42578125" customWidth="1"/>
  </cols>
  <sheetData>
    <row r="1" spans="1:7" ht="12" customHeight="1" x14ac:dyDescent="0.2">
      <c r="A1" s="33" t="s">
        <v>120</v>
      </c>
      <c r="B1" s="34" t="s">
        <v>0</v>
      </c>
      <c r="C1" s="34"/>
      <c r="D1" s="34"/>
      <c r="E1" s="34"/>
      <c r="F1" s="34"/>
      <c r="G1" s="15"/>
    </row>
    <row r="2" spans="1:7" ht="13.9" customHeight="1" x14ac:dyDescent="0.2">
      <c r="A2" s="33"/>
      <c r="B2" s="35" t="s">
        <v>146</v>
      </c>
      <c r="C2" s="35"/>
      <c r="D2" s="35"/>
      <c r="E2" s="35"/>
      <c r="F2" s="35"/>
      <c r="G2" s="15"/>
    </row>
    <row r="3" spans="1:7" ht="13.9" customHeight="1" x14ac:dyDescent="0.2">
      <c r="A3" s="33"/>
      <c r="B3" s="35" t="s">
        <v>144</v>
      </c>
      <c r="C3" s="35"/>
      <c r="D3" s="35"/>
      <c r="E3" s="35"/>
      <c r="F3" s="35"/>
      <c r="G3" s="15"/>
    </row>
    <row r="4" spans="1:7" ht="13.9" customHeight="1" x14ac:dyDescent="0.2">
      <c r="A4" s="33"/>
      <c r="B4" s="35" t="s">
        <v>145</v>
      </c>
      <c r="C4" s="35"/>
      <c r="D4" s="35"/>
      <c r="E4" s="35"/>
      <c r="F4" s="35"/>
      <c r="G4" s="15"/>
    </row>
    <row r="5" spans="1:7" ht="13.9" customHeight="1" x14ac:dyDescent="0.2">
      <c r="A5" s="33"/>
      <c r="B5" s="35" t="s">
        <v>147</v>
      </c>
      <c r="C5" s="35"/>
      <c r="D5" s="35"/>
      <c r="E5" s="35"/>
      <c r="F5" s="35"/>
      <c r="G5" s="15"/>
    </row>
    <row r="6" spans="1:7" s="28" customFormat="1" ht="13.9" customHeight="1" x14ac:dyDescent="0.2">
      <c r="B6" s="29"/>
      <c r="C6" s="29"/>
      <c r="D6" s="29"/>
      <c r="E6" s="29"/>
      <c r="F6" s="29"/>
      <c r="G6" s="15"/>
    </row>
    <row r="7" spans="1:7" ht="25.5" customHeight="1" x14ac:dyDescent="0.2">
      <c r="A7" s="37" t="s">
        <v>142</v>
      </c>
      <c r="B7" s="38"/>
      <c r="C7" s="38"/>
      <c r="D7" s="38"/>
      <c r="E7" s="38"/>
      <c r="F7" s="38"/>
    </row>
    <row r="8" spans="1:7" x14ac:dyDescent="0.2">
      <c r="A8" s="1" t="s">
        <v>1</v>
      </c>
    </row>
    <row r="9" spans="1:7" x14ac:dyDescent="0.2">
      <c r="A9" t="s">
        <v>2</v>
      </c>
      <c r="F9" s="2" t="s">
        <v>3</v>
      </c>
    </row>
    <row r="10" spans="1:7" x14ac:dyDescent="0.2">
      <c r="A10" s="39" t="s">
        <v>4</v>
      </c>
      <c r="B10" s="39" t="s">
        <v>5</v>
      </c>
      <c r="C10" s="40" t="s">
        <v>6</v>
      </c>
      <c r="D10" s="39" t="s">
        <v>123</v>
      </c>
      <c r="E10" s="39" t="s">
        <v>7</v>
      </c>
      <c r="F10" s="39"/>
    </row>
    <row r="11" spans="1:7" x14ac:dyDescent="0.2">
      <c r="A11" s="39"/>
      <c r="B11" s="39"/>
      <c r="C11" s="40"/>
      <c r="D11" s="39"/>
      <c r="E11" s="39" t="s">
        <v>8</v>
      </c>
      <c r="F11" s="41" t="s">
        <v>9</v>
      </c>
    </row>
    <row r="12" spans="1:7" x14ac:dyDescent="0.2">
      <c r="A12" s="39"/>
      <c r="B12" s="39"/>
      <c r="C12" s="40"/>
      <c r="D12" s="39"/>
      <c r="E12" s="39"/>
      <c r="F12" s="39"/>
    </row>
    <row r="13" spans="1:7" ht="9.75" customHeight="1" x14ac:dyDescent="0.2">
      <c r="A13" s="3">
        <v>1</v>
      </c>
      <c r="B13" s="3">
        <v>2</v>
      </c>
      <c r="C13" s="21">
        <v>3</v>
      </c>
      <c r="D13" s="3">
        <v>4</v>
      </c>
      <c r="E13" s="3">
        <v>5</v>
      </c>
      <c r="F13" s="3">
        <v>6</v>
      </c>
    </row>
    <row r="14" spans="1:7" x14ac:dyDescent="0.2">
      <c r="A14" s="17" t="s">
        <v>10</v>
      </c>
      <c r="B14" s="18" t="s">
        <v>11</v>
      </c>
      <c r="C14" s="13">
        <f>C15+C20+C25+C31+C46</f>
        <v>53611401</v>
      </c>
      <c r="D14" s="13">
        <f>D15+D20+D25+D31</f>
        <v>53435401</v>
      </c>
      <c r="E14" s="13">
        <f>E46</f>
        <v>176000</v>
      </c>
      <c r="F14" s="13">
        <v>0</v>
      </c>
    </row>
    <row r="15" spans="1:7" ht="25.5" x14ac:dyDescent="0.2">
      <c r="A15" s="4" t="s">
        <v>12</v>
      </c>
      <c r="B15" s="5" t="s">
        <v>13</v>
      </c>
      <c r="C15" s="13">
        <f>C16</f>
        <v>33190362</v>
      </c>
      <c r="D15" s="6">
        <f>D16</f>
        <v>33190362</v>
      </c>
      <c r="E15" s="6">
        <v>0</v>
      </c>
      <c r="F15" s="6">
        <v>0</v>
      </c>
    </row>
    <row r="16" spans="1:7" x14ac:dyDescent="0.2">
      <c r="A16" s="4" t="s">
        <v>14</v>
      </c>
      <c r="B16" s="5" t="s">
        <v>15</v>
      </c>
      <c r="C16" s="13">
        <f>C17+C18+C19</f>
        <v>33190362</v>
      </c>
      <c r="D16" s="6">
        <f>D17+D18+D19</f>
        <v>33190362</v>
      </c>
      <c r="E16" s="6">
        <v>0</v>
      </c>
      <c r="F16" s="6">
        <v>0</v>
      </c>
    </row>
    <row r="17" spans="1:6" ht="38.25" x14ac:dyDescent="0.2">
      <c r="A17" s="7" t="s">
        <v>16</v>
      </c>
      <c r="B17" s="8" t="s">
        <v>17</v>
      </c>
      <c r="C17" s="10">
        <f>D17</f>
        <v>31907912</v>
      </c>
      <c r="D17" s="10">
        <v>31907912</v>
      </c>
      <c r="E17" s="9">
        <v>0</v>
      </c>
      <c r="F17" s="9">
        <v>0</v>
      </c>
    </row>
    <row r="18" spans="1:6" ht="38.25" x14ac:dyDescent="0.2">
      <c r="A18" s="7" t="s">
        <v>18</v>
      </c>
      <c r="B18" s="8" t="s">
        <v>19</v>
      </c>
      <c r="C18" s="10">
        <f>D18</f>
        <v>1164450</v>
      </c>
      <c r="D18" s="9">
        <v>1164450</v>
      </c>
      <c r="E18" s="9">
        <v>0</v>
      </c>
      <c r="F18" s="9">
        <v>0</v>
      </c>
    </row>
    <row r="19" spans="1:6" ht="38.25" x14ac:dyDescent="0.2">
      <c r="A19" s="7" t="s">
        <v>20</v>
      </c>
      <c r="B19" s="8" t="s">
        <v>21</v>
      </c>
      <c r="C19" s="10">
        <f>D19</f>
        <v>118000</v>
      </c>
      <c r="D19" s="9">
        <v>118000</v>
      </c>
      <c r="E19" s="9">
        <v>0</v>
      </c>
      <c r="F19" s="9">
        <v>0</v>
      </c>
    </row>
    <row r="20" spans="1:6" ht="25.5" x14ac:dyDescent="0.2">
      <c r="A20" s="17" t="s">
        <v>22</v>
      </c>
      <c r="B20" s="18" t="s">
        <v>23</v>
      </c>
      <c r="C20" s="13">
        <f>C21+C23</f>
        <v>116535</v>
      </c>
      <c r="D20" s="13">
        <f>D21+D23</f>
        <v>116535</v>
      </c>
      <c r="E20" s="13">
        <v>0</v>
      </c>
      <c r="F20" s="13">
        <v>0</v>
      </c>
    </row>
    <row r="21" spans="1:6" ht="22.5" customHeight="1" x14ac:dyDescent="0.2">
      <c r="A21" s="4" t="s">
        <v>24</v>
      </c>
      <c r="B21" s="18" t="s">
        <v>127</v>
      </c>
      <c r="C21" s="13">
        <f>C22</f>
        <v>8535</v>
      </c>
      <c r="D21" s="6">
        <f>D22</f>
        <v>8535</v>
      </c>
      <c r="E21" s="6">
        <v>0</v>
      </c>
      <c r="F21" s="6">
        <v>0</v>
      </c>
    </row>
    <row r="22" spans="1:6" ht="31.5" customHeight="1" x14ac:dyDescent="0.2">
      <c r="A22" s="7" t="s">
        <v>25</v>
      </c>
      <c r="B22" s="22" t="s">
        <v>128</v>
      </c>
      <c r="C22" s="10">
        <f>D22</f>
        <v>8535</v>
      </c>
      <c r="D22" s="9">
        <v>8535</v>
      </c>
      <c r="E22" s="9">
        <v>0</v>
      </c>
      <c r="F22" s="9">
        <v>0</v>
      </c>
    </row>
    <row r="23" spans="1:6" s="28" customFormat="1" ht="24" customHeight="1" x14ac:dyDescent="0.2">
      <c r="A23" s="12">
        <v>13040000</v>
      </c>
      <c r="B23" s="18" t="s">
        <v>140</v>
      </c>
      <c r="C23" s="13">
        <f>C24</f>
        <v>108000</v>
      </c>
      <c r="D23" s="6">
        <f>D24</f>
        <v>108000</v>
      </c>
      <c r="E23" s="6"/>
      <c r="F23" s="6"/>
    </row>
    <row r="24" spans="1:6" s="28" customFormat="1" ht="25.5" customHeight="1" x14ac:dyDescent="0.2">
      <c r="A24" s="11">
        <v>13040200</v>
      </c>
      <c r="B24" s="22" t="s">
        <v>141</v>
      </c>
      <c r="C24" s="10">
        <f>D24</f>
        <v>108000</v>
      </c>
      <c r="D24" s="9">
        <v>108000</v>
      </c>
      <c r="E24" s="9"/>
      <c r="F24" s="9"/>
    </row>
    <row r="25" spans="1:6" ht="15" customHeight="1" x14ac:dyDescent="0.2">
      <c r="A25" s="17" t="s">
        <v>26</v>
      </c>
      <c r="B25" s="18" t="s">
        <v>27</v>
      </c>
      <c r="C25" s="13">
        <f>C26+C28+C30</f>
        <v>11107707</v>
      </c>
      <c r="D25" s="13">
        <f>D26+D28+D30</f>
        <v>11107707</v>
      </c>
      <c r="E25" s="13">
        <v>0</v>
      </c>
      <c r="F25" s="13">
        <v>0</v>
      </c>
    </row>
    <row r="26" spans="1:6" ht="28.5" customHeight="1" x14ac:dyDescent="0.2">
      <c r="A26" s="4" t="s">
        <v>28</v>
      </c>
      <c r="B26" s="18" t="s">
        <v>29</v>
      </c>
      <c r="C26" s="13">
        <f>C27</f>
        <v>2298000</v>
      </c>
      <c r="D26" s="6">
        <f>D27</f>
        <v>2298000</v>
      </c>
      <c r="E26" s="6">
        <v>0</v>
      </c>
      <c r="F26" s="6">
        <v>0</v>
      </c>
    </row>
    <row r="27" spans="1:6" x14ac:dyDescent="0.2">
      <c r="A27" s="7" t="s">
        <v>30</v>
      </c>
      <c r="B27" s="22" t="s">
        <v>31</v>
      </c>
      <c r="C27" s="10">
        <f>D27</f>
        <v>2298000</v>
      </c>
      <c r="D27" s="9">
        <v>2298000</v>
      </c>
      <c r="E27" s="9">
        <v>0</v>
      </c>
      <c r="F27" s="9">
        <v>0</v>
      </c>
    </row>
    <row r="28" spans="1:6" ht="27.75" customHeight="1" x14ac:dyDescent="0.2">
      <c r="A28" s="4" t="s">
        <v>32</v>
      </c>
      <c r="B28" s="18" t="s">
        <v>33</v>
      </c>
      <c r="C28" s="13">
        <f>C29</f>
        <v>7979750</v>
      </c>
      <c r="D28" s="6">
        <f>D29</f>
        <v>7979750</v>
      </c>
      <c r="E28" s="6">
        <v>0</v>
      </c>
      <c r="F28" s="6">
        <v>0</v>
      </c>
    </row>
    <row r="29" spans="1:6" x14ac:dyDescent="0.2">
      <c r="A29" s="7" t="s">
        <v>34</v>
      </c>
      <c r="B29" s="22" t="s">
        <v>31</v>
      </c>
      <c r="C29" s="10">
        <f>D29</f>
        <v>7979750</v>
      </c>
      <c r="D29" s="10">
        <v>7979750</v>
      </c>
      <c r="E29" s="9">
        <v>0</v>
      </c>
      <c r="F29" s="9">
        <v>0</v>
      </c>
    </row>
    <row r="30" spans="1:6" ht="32.25" customHeight="1" x14ac:dyDescent="0.2">
      <c r="A30" s="4" t="s">
        <v>35</v>
      </c>
      <c r="B30" s="18" t="s">
        <v>36</v>
      </c>
      <c r="C30" s="13">
        <f>D30</f>
        <v>829957</v>
      </c>
      <c r="D30" s="6">
        <v>829957</v>
      </c>
      <c r="E30" s="9">
        <v>0</v>
      </c>
      <c r="F30" s="9">
        <v>0</v>
      </c>
    </row>
    <row r="31" spans="1:6" ht="38.25" x14ac:dyDescent="0.2">
      <c r="A31" s="17" t="s">
        <v>37</v>
      </c>
      <c r="B31" s="18" t="s">
        <v>129</v>
      </c>
      <c r="C31" s="13">
        <f>C32+C42</f>
        <v>9020797</v>
      </c>
      <c r="D31" s="31">
        <f>D32+D42</f>
        <v>9020797</v>
      </c>
      <c r="E31" s="13">
        <v>0</v>
      </c>
      <c r="F31" s="13">
        <v>0</v>
      </c>
    </row>
    <row r="32" spans="1:6" x14ac:dyDescent="0.2">
      <c r="A32" s="4" t="s">
        <v>38</v>
      </c>
      <c r="B32" s="5" t="s">
        <v>39</v>
      </c>
      <c r="C32" s="13">
        <f>C33+C34+C35+C36+C37+C38+C39+C40+C41</f>
        <v>4349296</v>
      </c>
      <c r="D32" s="6">
        <f>D33+D34+D35+D36+D37+D38+D39+D40+D41</f>
        <v>4349296</v>
      </c>
      <c r="E32" s="6">
        <v>0</v>
      </c>
      <c r="F32" s="6">
        <v>0</v>
      </c>
    </row>
    <row r="33" spans="1:6" ht="44.25" customHeight="1" x14ac:dyDescent="0.2">
      <c r="A33" s="7" t="s">
        <v>40</v>
      </c>
      <c r="B33" s="8" t="s">
        <v>41</v>
      </c>
      <c r="C33" s="10">
        <f t="shared" ref="C33:C41" si="0">D33</f>
        <v>6635</v>
      </c>
      <c r="D33" s="9">
        <v>6635</v>
      </c>
      <c r="E33" s="9">
        <v>0</v>
      </c>
      <c r="F33" s="9">
        <v>0</v>
      </c>
    </row>
    <row r="34" spans="1:6" ht="43.5" customHeight="1" x14ac:dyDescent="0.2">
      <c r="A34" s="7" t="s">
        <v>42</v>
      </c>
      <c r="B34" s="8" t="s">
        <v>43</v>
      </c>
      <c r="C34" s="10">
        <f t="shared" si="0"/>
        <v>253926</v>
      </c>
      <c r="D34" s="9">
        <v>253926</v>
      </c>
      <c r="E34" s="9">
        <v>0</v>
      </c>
      <c r="F34" s="9">
        <v>0</v>
      </c>
    </row>
    <row r="35" spans="1:6" ht="40.5" customHeight="1" x14ac:dyDescent="0.2">
      <c r="A35" s="7" t="s">
        <v>44</v>
      </c>
      <c r="B35" s="8" t="s">
        <v>45</v>
      </c>
      <c r="C35" s="10">
        <f t="shared" si="0"/>
        <v>63502</v>
      </c>
      <c r="D35" s="9">
        <v>63502</v>
      </c>
      <c r="E35" s="9">
        <v>0</v>
      </c>
      <c r="F35" s="9">
        <v>0</v>
      </c>
    </row>
    <row r="36" spans="1:6" ht="40.5" customHeight="1" x14ac:dyDescent="0.2">
      <c r="A36" s="7" t="s">
        <v>46</v>
      </c>
      <c r="B36" s="8" t="s">
        <v>47</v>
      </c>
      <c r="C36" s="10">
        <f t="shared" si="0"/>
        <v>736042</v>
      </c>
      <c r="D36" s="9">
        <v>736042</v>
      </c>
      <c r="E36" s="9">
        <v>0</v>
      </c>
      <c r="F36" s="9">
        <v>0</v>
      </c>
    </row>
    <row r="37" spans="1:6" x14ac:dyDescent="0.2">
      <c r="A37" s="7" t="s">
        <v>48</v>
      </c>
      <c r="B37" s="8" t="s">
        <v>49</v>
      </c>
      <c r="C37" s="10">
        <f t="shared" si="0"/>
        <v>1294270</v>
      </c>
      <c r="D37" s="9">
        <v>1294270</v>
      </c>
      <c r="E37" s="9">
        <v>0</v>
      </c>
      <c r="F37" s="9">
        <v>0</v>
      </c>
    </row>
    <row r="38" spans="1:6" x14ac:dyDescent="0.2">
      <c r="A38" s="7" t="s">
        <v>50</v>
      </c>
      <c r="B38" s="8" t="s">
        <v>51</v>
      </c>
      <c r="C38" s="10">
        <f t="shared" si="0"/>
        <v>1098000</v>
      </c>
      <c r="D38" s="9">
        <v>1098000</v>
      </c>
      <c r="E38" s="9">
        <v>0</v>
      </c>
      <c r="F38" s="9">
        <v>0</v>
      </c>
    </row>
    <row r="39" spans="1:6" x14ac:dyDescent="0.2">
      <c r="A39" s="7" t="s">
        <v>52</v>
      </c>
      <c r="B39" s="8" t="s">
        <v>53</v>
      </c>
      <c r="C39" s="10">
        <f t="shared" si="0"/>
        <v>744900</v>
      </c>
      <c r="D39" s="9">
        <v>744900</v>
      </c>
      <c r="E39" s="9">
        <v>0</v>
      </c>
      <c r="F39" s="9">
        <v>0</v>
      </c>
    </row>
    <row r="40" spans="1:6" x14ac:dyDescent="0.2">
      <c r="A40" s="7" t="s">
        <v>54</v>
      </c>
      <c r="B40" s="8" t="s">
        <v>55</v>
      </c>
      <c r="C40" s="10">
        <f t="shared" si="0"/>
        <v>124936</v>
      </c>
      <c r="D40" s="9">
        <v>124936</v>
      </c>
      <c r="E40" s="9">
        <v>0</v>
      </c>
      <c r="F40" s="9">
        <v>0</v>
      </c>
    </row>
    <row r="41" spans="1:6" s="28" customFormat="1" x14ac:dyDescent="0.2">
      <c r="A41" s="30">
        <v>18011100</v>
      </c>
      <c r="B41" s="8" t="s">
        <v>137</v>
      </c>
      <c r="C41" s="10">
        <f t="shared" si="0"/>
        <v>27085</v>
      </c>
      <c r="D41" s="9">
        <v>27085</v>
      </c>
      <c r="E41" s="9"/>
      <c r="F41" s="9"/>
    </row>
    <row r="42" spans="1:6" x14ac:dyDescent="0.2">
      <c r="A42" s="4" t="s">
        <v>56</v>
      </c>
      <c r="B42" s="5" t="s">
        <v>57</v>
      </c>
      <c r="C42" s="13">
        <f>C43+C44+C45</f>
        <v>4671501</v>
      </c>
      <c r="D42" s="6">
        <f>D43+D44+D45</f>
        <v>4671501</v>
      </c>
      <c r="E42" s="6">
        <v>0</v>
      </c>
      <c r="F42" s="6">
        <v>0</v>
      </c>
    </row>
    <row r="43" spans="1:6" x14ac:dyDescent="0.2">
      <c r="A43" s="7" t="s">
        <v>58</v>
      </c>
      <c r="B43" s="8" t="s">
        <v>59</v>
      </c>
      <c r="C43" s="10">
        <f>D43</f>
        <v>134980</v>
      </c>
      <c r="D43" s="9">
        <v>134980</v>
      </c>
      <c r="E43" s="9">
        <v>0</v>
      </c>
      <c r="F43" s="9">
        <v>0</v>
      </c>
    </row>
    <row r="44" spans="1:6" x14ac:dyDescent="0.2">
      <c r="A44" s="7" t="s">
        <v>60</v>
      </c>
      <c r="B44" s="8" t="s">
        <v>61</v>
      </c>
      <c r="C44" s="10">
        <f>D44</f>
        <v>3439400</v>
      </c>
      <c r="D44" s="9">
        <v>3439400</v>
      </c>
      <c r="E44" s="9">
        <v>0</v>
      </c>
      <c r="F44" s="9">
        <v>0</v>
      </c>
    </row>
    <row r="45" spans="1:6" ht="53.25" customHeight="1" x14ac:dyDescent="0.2">
      <c r="A45" s="7" t="s">
        <v>62</v>
      </c>
      <c r="B45" s="8" t="s">
        <v>63</v>
      </c>
      <c r="C45" s="10">
        <f>D45</f>
        <v>1097121</v>
      </c>
      <c r="D45" s="9">
        <v>1097121</v>
      </c>
      <c r="E45" s="9">
        <v>0</v>
      </c>
      <c r="F45" s="9">
        <v>0</v>
      </c>
    </row>
    <row r="46" spans="1:6" x14ac:dyDescent="0.2">
      <c r="A46" s="4" t="s">
        <v>64</v>
      </c>
      <c r="B46" s="5" t="s">
        <v>65</v>
      </c>
      <c r="C46" s="13">
        <f>C47</f>
        <v>176000</v>
      </c>
      <c r="D46" s="6">
        <v>0</v>
      </c>
      <c r="E46" s="6">
        <f>E47</f>
        <v>176000</v>
      </c>
      <c r="F46" s="6">
        <v>0</v>
      </c>
    </row>
    <row r="47" spans="1:6" x14ac:dyDescent="0.2">
      <c r="A47" s="4" t="s">
        <v>66</v>
      </c>
      <c r="B47" s="5" t="s">
        <v>67</v>
      </c>
      <c r="C47" s="13">
        <f>C48+C49</f>
        <v>176000</v>
      </c>
      <c r="D47" s="6">
        <v>0</v>
      </c>
      <c r="E47" s="6">
        <f>E48+E49</f>
        <v>176000</v>
      </c>
      <c r="F47" s="6">
        <v>0</v>
      </c>
    </row>
    <row r="48" spans="1:6" ht="57" customHeight="1" x14ac:dyDescent="0.2">
      <c r="A48" s="7" t="s">
        <v>68</v>
      </c>
      <c r="B48" s="8" t="s">
        <v>69</v>
      </c>
      <c r="C48" s="10">
        <f>E48</f>
        <v>11000</v>
      </c>
      <c r="D48" s="9">
        <v>0</v>
      </c>
      <c r="E48" s="9">
        <v>11000</v>
      </c>
      <c r="F48" s="9">
        <v>0</v>
      </c>
    </row>
    <row r="49" spans="1:6" ht="51" x14ac:dyDescent="0.2">
      <c r="A49" s="7" t="s">
        <v>70</v>
      </c>
      <c r="B49" s="8" t="s">
        <v>71</v>
      </c>
      <c r="C49" s="10">
        <f>E49</f>
        <v>165000</v>
      </c>
      <c r="D49" s="9">
        <v>0</v>
      </c>
      <c r="E49" s="32">
        <v>165000</v>
      </c>
      <c r="F49" s="9">
        <v>0</v>
      </c>
    </row>
    <row r="50" spans="1:6" x14ac:dyDescent="0.2">
      <c r="A50" s="17" t="s">
        <v>72</v>
      </c>
      <c r="B50" s="18" t="s">
        <v>73</v>
      </c>
      <c r="C50" s="31">
        <f>C51+C55+C64+C67</f>
        <v>1980232</v>
      </c>
      <c r="D50" s="13">
        <f>D51+D55+D64+D67</f>
        <v>774264</v>
      </c>
      <c r="E50" s="13">
        <f>E67</f>
        <v>1205968</v>
      </c>
      <c r="F50" s="13">
        <v>0</v>
      </c>
    </row>
    <row r="51" spans="1:6" ht="14.25" customHeight="1" x14ac:dyDescent="0.2">
      <c r="A51" s="4" t="s">
        <v>74</v>
      </c>
      <c r="B51" s="26" t="s">
        <v>135</v>
      </c>
      <c r="C51" s="13">
        <f>C52</f>
        <v>510600</v>
      </c>
      <c r="D51" s="6">
        <f>D52</f>
        <v>510600</v>
      </c>
      <c r="E51" s="6">
        <v>0</v>
      </c>
      <c r="F51" s="6">
        <v>0</v>
      </c>
    </row>
    <row r="52" spans="1:6" x14ac:dyDescent="0.2">
      <c r="A52" s="4" t="s">
        <v>75</v>
      </c>
      <c r="B52" s="5" t="s">
        <v>76</v>
      </c>
      <c r="C52" s="13">
        <f>C53+C54</f>
        <v>510600</v>
      </c>
      <c r="D52" s="6">
        <f>D53+D54</f>
        <v>510600</v>
      </c>
      <c r="E52" s="6">
        <v>0</v>
      </c>
      <c r="F52" s="6">
        <v>0</v>
      </c>
    </row>
    <row r="53" spans="1:6" x14ac:dyDescent="0.2">
      <c r="A53" s="7" t="s">
        <v>77</v>
      </c>
      <c r="B53" s="8" t="s">
        <v>78</v>
      </c>
      <c r="C53" s="10">
        <f>D53</f>
        <v>600</v>
      </c>
      <c r="D53" s="9">
        <v>600</v>
      </c>
      <c r="E53" s="9">
        <v>0</v>
      </c>
      <c r="F53" s="9">
        <v>0</v>
      </c>
    </row>
    <row r="54" spans="1:6" ht="38.25" x14ac:dyDescent="0.2">
      <c r="A54" s="11">
        <v>21081500</v>
      </c>
      <c r="B54" s="8" t="s">
        <v>134</v>
      </c>
      <c r="C54" s="10">
        <f>D54</f>
        <v>510000</v>
      </c>
      <c r="D54" s="9">
        <v>510000</v>
      </c>
      <c r="E54" s="9"/>
      <c r="F54" s="9"/>
    </row>
    <row r="55" spans="1:6" ht="25.5" x14ac:dyDescent="0.2">
      <c r="A55" s="4" t="s">
        <v>79</v>
      </c>
      <c r="B55" s="5" t="s">
        <v>80</v>
      </c>
      <c r="C55" s="13">
        <f>C56+C59+C61</f>
        <v>262664</v>
      </c>
      <c r="D55" s="6">
        <f>D56+D59+D61</f>
        <v>262664</v>
      </c>
      <c r="E55" s="6">
        <v>0</v>
      </c>
      <c r="F55" s="6">
        <v>0</v>
      </c>
    </row>
    <row r="56" spans="1:6" x14ac:dyDescent="0.2">
      <c r="A56" s="4" t="s">
        <v>81</v>
      </c>
      <c r="B56" s="5" t="s">
        <v>82</v>
      </c>
      <c r="C56" s="13">
        <f>C57+C58</f>
        <v>180000</v>
      </c>
      <c r="D56" s="6">
        <f>D57+D58</f>
        <v>180000</v>
      </c>
      <c r="E56" s="6">
        <v>0</v>
      </c>
      <c r="F56" s="6">
        <v>0</v>
      </c>
    </row>
    <row r="57" spans="1:6" ht="18.75" customHeight="1" x14ac:dyDescent="0.2">
      <c r="A57" s="7" t="s">
        <v>83</v>
      </c>
      <c r="B57" s="8" t="s">
        <v>84</v>
      </c>
      <c r="C57" s="10">
        <f>D57</f>
        <v>15000</v>
      </c>
      <c r="D57" s="9">
        <v>15000</v>
      </c>
      <c r="E57" s="9">
        <v>0</v>
      </c>
      <c r="F57" s="9">
        <v>0</v>
      </c>
    </row>
    <row r="58" spans="1:6" s="28" customFormat="1" ht="26.25" customHeight="1" x14ac:dyDescent="0.2">
      <c r="A58" s="11">
        <v>22012600</v>
      </c>
      <c r="B58" s="8" t="s">
        <v>138</v>
      </c>
      <c r="C58" s="10">
        <f>D58</f>
        <v>165000</v>
      </c>
      <c r="D58" s="9">
        <v>165000</v>
      </c>
      <c r="E58" s="9"/>
      <c r="F58" s="9"/>
    </row>
    <row r="59" spans="1:6" ht="38.25" x14ac:dyDescent="0.2">
      <c r="A59" s="4" t="s">
        <v>85</v>
      </c>
      <c r="B59" s="5" t="s">
        <v>86</v>
      </c>
      <c r="C59" s="13">
        <f>C60</f>
        <v>80287</v>
      </c>
      <c r="D59" s="6">
        <f>D60</f>
        <v>80287</v>
      </c>
      <c r="E59" s="6">
        <v>0</v>
      </c>
      <c r="F59" s="6">
        <v>0</v>
      </c>
    </row>
    <row r="60" spans="1:6" ht="40.5" customHeight="1" x14ac:dyDescent="0.2">
      <c r="A60" s="7" t="s">
        <v>87</v>
      </c>
      <c r="B60" s="8" t="s">
        <v>133</v>
      </c>
      <c r="C60" s="10">
        <f>D60</f>
        <v>80287</v>
      </c>
      <c r="D60" s="9">
        <v>80287</v>
      </c>
      <c r="E60" s="9">
        <v>0</v>
      </c>
      <c r="F60" s="9">
        <v>0</v>
      </c>
    </row>
    <row r="61" spans="1:6" x14ac:dyDescent="0.2">
      <c r="A61" s="4" t="s">
        <v>88</v>
      </c>
      <c r="B61" s="5" t="s">
        <v>89</v>
      </c>
      <c r="C61" s="13">
        <f>C62+C63</f>
        <v>2377</v>
      </c>
      <c r="D61" s="6">
        <f>D62+D63</f>
        <v>2377</v>
      </c>
      <c r="E61" s="6">
        <v>0</v>
      </c>
      <c r="F61" s="6">
        <v>0</v>
      </c>
    </row>
    <row r="62" spans="1:6" ht="42.75" customHeight="1" x14ac:dyDescent="0.2">
      <c r="A62" s="7" t="s">
        <v>90</v>
      </c>
      <c r="B62" s="8" t="s">
        <v>91</v>
      </c>
      <c r="C62" s="10">
        <f>D62</f>
        <v>177</v>
      </c>
      <c r="D62" s="9">
        <v>177</v>
      </c>
      <c r="E62" s="9">
        <v>0</v>
      </c>
      <c r="F62" s="9">
        <v>0</v>
      </c>
    </row>
    <row r="63" spans="1:6" ht="38.25" x14ac:dyDescent="0.2">
      <c r="A63" s="7" t="s">
        <v>92</v>
      </c>
      <c r="B63" s="8" t="s">
        <v>93</v>
      </c>
      <c r="C63" s="10">
        <f>D63</f>
        <v>2200</v>
      </c>
      <c r="D63" s="9">
        <v>2200</v>
      </c>
      <c r="E63" s="9">
        <v>0</v>
      </c>
      <c r="F63" s="9">
        <v>0</v>
      </c>
    </row>
    <row r="64" spans="1:6" x14ac:dyDescent="0.2">
      <c r="A64" s="4" t="s">
        <v>94</v>
      </c>
      <c r="B64" s="5" t="s">
        <v>95</v>
      </c>
      <c r="C64" s="13">
        <f>C65</f>
        <v>1000</v>
      </c>
      <c r="D64" s="6">
        <f>D65</f>
        <v>1000</v>
      </c>
      <c r="E64" s="6">
        <v>0</v>
      </c>
      <c r="F64" s="6">
        <v>0</v>
      </c>
    </row>
    <row r="65" spans="1:6" x14ac:dyDescent="0.2">
      <c r="A65" s="4" t="s">
        <v>96</v>
      </c>
      <c r="B65" s="5" t="s">
        <v>76</v>
      </c>
      <c r="C65" s="13">
        <f>C66</f>
        <v>1000</v>
      </c>
      <c r="D65" s="6">
        <f>D66</f>
        <v>1000</v>
      </c>
      <c r="E65" s="6">
        <v>0</v>
      </c>
      <c r="F65" s="6">
        <v>0</v>
      </c>
    </row>
    <row r="66" spans="1:6" x14ac:dyDescent="0.2">
      <c r="A66" s="7" t="s">
        <v>97</v>
      </c>
      <c r="B66" s="8" t="s">
        <v>76</v>
      </c>
      <c r="C66" s="10">
        <f>D66</f>
        <v>1000</v>
      </c>
      <c r="D66" s="9">
        <v>1000</v>
      </c>
      <c r="E66" s="9">
        <v>0</v>
      </c>
      <c r="F66" s="9">
        <v>0</v>
      </c>
    </row>
    <row r="67" spans="1:6" x14ac:dyDescent="0.2">
      <c r="A67" s="4" t="s">
        <v>98</v>
      </c>
      <c r="B67" s="5" t="s">
        <v>99</v>
      </c>
      <c r="C67" s="6">
        <f>C68</f>
        <v>1205968</v>
      </c>
      <c r="D67" s="6">
        <v>0</v>
      </c>
      <c r="E67" s="6">
        <f>E68</f>
        <v>1205968</v>
      </c>
      <c r="F67" s="6">
        <v>0</v>
      </c>
    </row>
    <row r="68" spans="1:6" ht="29.25" customHeight="1" x14ac:dyDescent="0.2">
      <c r="A68" s="4" t="s">
        <v>100</v>
      </c>
      <c r="B68" s="5" t="s">
        <v>101</v>
      </c>
      <c r="C68" s="6">
        <f>C69</f>
        <v>1205968</v>
      </c>
      <c r="D68" s="6">
        <v>0</v>
      </c>
      <c r="E68" s="6">
        <f>E69</f>
        <v>1205968</v>
      </c>
      <c r="F68" s="6">
        <v>0</v>
      </c>
    </row>
    <row r="69" spans="1:6" ht="25.5" x14ac:dyDescent="0.2">
      <c r="A69" s="7" t="s">
        <v>102</v>
      </c>
      <c r="B69" s="8" t="s">
        <v>103</v>
      </c>
      <c r="C69" s="9">
        <f>E69</f>
        <v>1205968</v>
      </c>
      <c r="D69" s="9">
        <v>0</v>
      </c>
      <c r="E69" s="9">
        <f>E70+E72+E71</f>
        <v>1205968</v>
      </c>
      <c r="F69" s="9">
        <v>0</v>
      </c>
    </row>
    <row r="70" spans="1:6" x14ac:dyDescent="0.2">
      <c r="A70" s="7"/>
      <c r="B70" s="8" t="s">
        <v>121</v>
      </c>
      <c r="C70" s="9">
        <f>E70</f>
        <v>522928</v>
      </c>
      <c r="D70" s="9"/>
      <c r="E70" s="32">
        <v>522928</v>
      </c>
      <c r="F70" s="9"/>
    </row>
    <row r="71" spans="1:6" s="28" customFormat="1" x14ac:dyDescent="0.2">
      <c r="A71" s="7"/>
      <c r="B71" s="8" t="s">
        <v>143</v>
      </c>
      <c r="C71" s="9">
        <f>E71</f>
        <v>603750</v>
      </c>
      <c r="D71" s="9"/>
      <c r="E71" s="32">
        <v>603750</v>
      </c>
      <c r="F71" s="9"/>
    </row>
    <row r="72" spans="1:6" x14ac:dyDescent="0.2">
      <c r="A72" s="7"/>
      <c r="B72" s="8" t="s">
        <v>122</v>
      </c>
      <c r="C72" s="9">
        <f>E72</f>
        <v>79290</v>
      </c>
      <c r="D72" s="9"/>
      <c r="E72" s="9">
        <v>79290</v>
      </c>
      <c r="F72" s="9"/>
    </row>
    <row r="73" spans="1:6" ht="25.5" x14ac:dyDescent="0.2">
      <c r="A73" s="17"/>
      <c r="B73" s="18" t="s">
        <v>104</v>
      </c>
      <c r="C73" s="13">
        <f>C50+C14</f>
        <v>55591633</v>
      </c>
      <c r="D73" s="13">
        <f>D50+D14</f>
        <v>54209665</v>
      </c>
      <c r="E73" s="13">
        <f>E67+E14</f>
        <v>1381968</v>
      </c>
      <c r="F73" s="13" t="s">
        <v>139</v>
      </c>
    </row>
    <row r="74" spans="1:6" x14ac:dyDescent="0.2">
      <c r="A74" s="4" t="s">
        <v>105</v>
      </c>
      <c r="B74" s="5" t="s">
        <v>106</v>
      </c>
      <c r="C74" s="13">
        <f>C75</f>
        <v>31193683</v>
      </c>
      <c r="D74" s="13">
        <f>D75</f>
        <v>31193683</v>
      </c>
      <c r="E74" s="13">
        <v>0</v>
      </c>
      <c r="F74" s="13">
        <v>0</v>
      </c>
    </row>
    <row r="75" spans="1:6" x14ac:dyDescent="0.2">
      <c r="A75" s="4" t="s">
        <v>107</v>
      </c>
      <c r="B75" s="5" t="s">
        <v>108</v>
      </c>
      <c r="C75" s="13">
        <f>C76+C78+C80</f>
        <v>31193683</v>
      </c>
      <c r="D75" s="13">
        <f>D76+D78+D80</f>
        <v>31193683</v>
      </c>
      <c r="E75" s="13">
        <v>0</v>
      </c>
      <c r="F75" s="13">
        <v>0</v>
      </c>
    </row>
    <row r="76" spans="1:6" ht="15.75" customHeight="1" x14ac:dyDescent="0.2">
      <c r="A76" s="4" t="s">
        <v>109</v>
      </c>
      <c r="B76" s="5" t="s">
        <v>110</v>
      </c>
      <c r="C76" s="13">
        <f>D76</f>
        <v>21871400</v>
      </c>
      <c r="D76" s="13">
        <f>D77</f>
        <v>21871400</v>
      </c>
      <c r="E76" s="13">
        <v>0</v>
      </c>
      <c r="F76" s="13">
        <v>0</v>
      </c>
    </row>
    <row r="77" spans="1:6" ht="25.5" x14ac:dyDescent="0.2">
      <c r="A77" s="7" t="s">
        <v>111</v>
      </c>
      <c r="B77" s="8" t="s">
        <v>112</v>
      </c>
      <c r="C77" s="10">
        <f>D77</f>
        <v>21871400</v>
      </c>
      <c r="D77" s="10">
        <v>21871400</v>
      </c>
      <c r="E77" s="10">
        <v>0</v>
      </c>
      <c r="F77" s="10">
        <v>0</v>
      </c>
    </row>
    <row r="78" spans="1:6" ht="16.5" customHeight="1" x14ac:dyDescent="0.2">
      <c r="A78" s="12">
        <v>41040000</v>
      </c>
      <c r="B78" s="5" t="s">
        <v>124</v>
      </c>
      <c r="C78" s="13">
        <f>C79</f>
        <v>230600</v>
      </c>
      <c r="D78" s="13">
        <f>D79</f>
        <v>230600</v>
      </c>
      <c r="E78" s="13"/>
      <c r="F78" s="13"/>
    </row>
    <row r="79" spans="1:6" ht="56.25" customHeight="1" x14ac:dyDescent="0.2">
      <c r="A79" s="11">
        <v>41040200</v>
      </c>
      <c r="B79" s="8" t="s">
        <v>125</v>
      </c>
      <c r="C79" s="10">
        <f>D79</f>
        <v>230600</v>
      </c>
      <c r="D79" s="10">
        <v>230600</v>
      </c>
      <c r="E79" s="10"/>
      <c r="F79" s="10"/>
    </row>
    <row r="80" spans="1:6" ht="25.5" x14ac:dyDescent="0.2">
      <c r="A80" s="4" t="s">
        <v>113</v>
      </c>
      <c r="B80" s="5" t="s">
        <v>114</v>
      </c>
      <c r="C80" s="13">
        <f>C81+C82</f>
        <v>9091683</v>
      </c>
      <c r="D80" s="13">
        <f>D81+D82</f>
        <v>9091683</v>
      </c>
      <c r="E80" s="13">
        <v>0</v>
      </c>
      <c r="F80" s="13">
        <v>0</v>
      </c>
    </row>
    <row r="81" spans="1:6" ht="38.25" x14ac:dyDescent="0.2">
      <c r="A81" s="7" t="s">
        <v>115</v>
      </c>
      <c r="B81" s="8" t="s">
        <v>116</v>
      </c>
      <c r="C81" s="10">
        <f>D81</f>
        <v>1398763</v>
      </c>
      <c r="D81" s="10">
        <v>1398763</v>
      </c>
      <c r="E81" s="10">
        <v>0</v>
      </c>
      <c r="F81" s="10">
        <v>0</v>
      </c>
    </row>
    <row r="82" spans="1:6" ht="15" customHeight="1" x14ac:dyDescent="0.2">
      <c r="A82" s="7" t="s">
        <v>117</v>
      </c>
      <c r="B82" s="8" t="s">
        <v>126</v>
      </c>
      <c r="C82" s="10">
        <f>D82</f>
        <v>7692920</v>
      </c>
      <c r="D82" s="27">
        <f>39766+2242077+3492727+1777519+140831</f>
        <v>7692920</v>
      </c>
      <c r="E82" s="10">
        <v>0</v>
      </c>
      <c r="F82" s="10">
        <v>0</v>
      </c>
    </row>
    <row r="83" spans="1:6" x14ac:dyDescent="0.2">
      <c r="A83" s="19" t="s">
        <v>119</v>
      </c>
      <c r="B83" s="20" t="s">
        <v>118</v>
      </c>
      <c r="C83" s="14">
        <f>C73+C74</f>
        <v>86785316</v>
      </c>
      <c r="D83" s="14">
        <f>D73+D74</f>
        <v>85403348</v>
      </c>
      <c r="E83" s="14">
        <f>E73</f>
        <v>1381968</v>
      </c>
      <c r="F83" s="14" t="str">
        <f>F73</f>
        <v>-</v>
      </c>
    </row>
    <row r="84" spans="1:6" ht="24" customHeight="1" x14ac:dyDescent="0.2"/>
    <row r="85" spans="1:6" ht="15" x14ac:dyDescent="0.25">
      <c r="A85" s="23" t="s">
        <v>136</v>
      </c>
      <c r="B85" s="24"/>
      <c r="C85" s="25"/>
      <c r="D85" s="23" t="s">
        <v>132</v>
      </c>
      <c r="E85" s="24"/>
      <c r="F85" s="16"/>
    </row>
    <row r="86" spans="1:6" ht="24" customHeight="1" x14ac:dyDescent="0.25">
      <c r="A86" s="24"/>
      <c r="B86" s="24"/>
      <c r="C86" s="24"/>
      <c r="D86" s="24"/>
      <c r="E86" s="24"/>
    </row>
    <row r="87" spans="1:6" ht="19.5" customHeight="1" x14ac:dyDescent="0.25">
      <c r="A87" s="24" t="s">
        <v>130</v>
      </c>
      <c r="B87" s="24"/>
      <c r="C87" s="36" t="s">
        <v>131</v>
      </c>
      <c r="D87" s="36"/>
      <c r="E87" s="36"/>
    </row>
    <row r="88" spans="1:6" ht="15" x14ac:dyDescent="0.25">
      <c r="A88" s="24"/>
      <c r="B88" s="24"/>
      <c r="C88" s="24"/>
      <c r="D88" s="24"/>
      <c r="E88" s="24"/>
    </row>
    <row r="89" spans="1:6" ht="15" x14ac:dyDescent="0.25">
      <c r="A89" s="24"/>
      <c r="B89" s="24"/>
      <c r="C89" s="24"/>
      <c r="D89" s="24"/>
      <c r="E89" s="24"/>
    </row>
  </sheetData>
  <mergeCells count="14">
    <mergeCell ref="C87:E87"/>
    <mergeCell ref="A7:F7"/>
    <mergeCell ref="A10:A12"/>
    <mergeCell ref="B10:B12"/>
    <mergeCell ref="C10:C12"/>
    <mergeCell ref="D10:D12"/>
    <mergeCell ref="E10:F10"/>
    <mergeCell ref="E11:E12"/>
    <mergeCell ref="F11:F12"/>
    <mergeCell ref="B1:F1"/>
    <mergeCell ref="B2:F2"/>
    <mergeCell ref="B3:F3"/>
    <mergeCell ref="B4:F4"/>
    <mergeCell ref="B5:F5"/>
  </mergeCells>
  <pageMargins left="0.59055118110236204" right="0.59055118110236204" top="0.39370078740157499" bottom="0.39370078740157499" header="0" footer="0"/>
  <pageSetup paperSize="9" scale="96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2021-12-13T14:41:37Z</cp:lastPrinted>
  <dcterms:created xsi:type="dcterms:W3CDTF">2021-01-12T06:12:40Z</dcterms:created>
  <dcterms:modified xsi:type="dcterms:W3CDTF">2021-12-30T12:38:02Z</dcterms:modified>
</cp:coreProperties>
</file>