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Лист1!$B$11:$B$94</definedName>
    <definedName name="Z_01103F3B_1332_4093_B57F_6650A7DBBBBF_.wvu.FilterData" localSheetId="0" hidden="1">Лист1!$B$11:$B$94</definedName>
    <definedName name="Z_346E1572_03B0_45DE_8A70_DADA57F5C395_.wvu.FilterData" localSheetId="0" hidden="1">Лист1!$B$11:$B$94</definedName>
    <definedName name="Z_38D1CC3F_51A4_4BBC_9A15_79589D08CD18_.wvu.FilterData" localSheetId="0" hidden="1">Лист1!$B$11:$B$94</definedName>
    <definedName name="Z_38D1CC3F_51A4_4BBC_9A15_79589D08CD18_.wvu.PrintArea" localSheetId="0" hidden="1">Лист1!$A$1:$P$95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Лист1!#REF!,Лист1!#REF!,Лист1!$102:$105,Лист1!$110:$114,Лист1!$119:$121</definedName>
    <definedName name="Z_396681B9_724F_4DAB_81F9_27C1FC08386D_.wvu.FilterData" localSheetId="0" hidden="1">Лист1!$B$11:$B$94</definedName>
    <definedName name="Z_396681B9_724F_4DAB_81F9_27C1FC08386D_.wvu.PrintArea" localSheetId="0" hidden="1">Лист1!$A$1:$P$94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Лист1!#REF!,Лист1!#REF!,Лист1!$102:$105,Лист1!$110:$114,Лист1!$119:$121</definedName>
    <definedName name="Z_465640CF_4A30_4CBE_9694_134E4F6DC5E7_.wvu.FilterData" localSheetId="0" hidden="1">Лист1!$B$11:$B$94</definedName>
    <definedName name="Z_465640CF_4A30_4CBE_9694_134E4F6DC5E7_.wvu.PrintArea" localSheetId="0" hidden="1">Лист1!$A$1:$P$95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Лист1!#REF!,Лист1!#REF!,Лист1!$102:$105,Лист1!$110:$114,Лист1!$119:$121</definedName>
    <definedName name="Z_D97EC1B7_648F_4C29_B394_E66A20209E53_.wvu.FilterData" localSheetId="0" hidden="1">Лист1!$B$11:$B$94</definedName>
    <definedName name="Z_D97EC1B7_648F_4C29_B394_E66A20209E53_.wvu.PrintArea" localSheetId="0" hidden="1">Лист1!$A$1:$P$94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Лист1!#REF!,Лист1!#REF!,Лист1!$102:$105,Лист1!$110:$114,Лист1!$119:$121</definedName>
    <definedName name="_xlnm.Print_Titles" localSheetId="0">Лист1!$7:$11</definedName>
    <definedName name="_xlnm.Print_Area" localSheetId="0">Лист1!$A$1:$P$97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E39" i="1" l="1"/>
  <c r="E43" i="1"/>
  <c r="E34" i="1"/>
  <c r="G64" i="1" l="1"/>
  <c r="P76" i="1" l="1"/>
  <c r="F76" i="1"/>
  <c r="P59" i="1" l="1"/>
  <c r="P58" i="1"/>
  <c r="I70" i="1" l="1"/>
  <c r="H70" i="1"/>
  <c r="G70" i="1"/>
  <c r="F62" i="1"/>
  <c r="P62" i="1"/>
  <c r="N14" i="1" l="1"/>
  <c r="M14" i="1"/>
  <c r="L14" i="1"/>
  <c r="K14" i="1"/>
  <c r="O48" i="1"/>
  <c r="J48" i="1"/>
  <c r="P48" i="1" s="1"/>
  <c r="F48" i="1"/>
  <c r="P44" i="1" l="1"/>
  <c r="F44" i="1"/>
  <c r="O47" i="1"/>
  <c r="F78" i="1"/>
  <c r="F85" i="1"/>
  <c r="O57" i="1"/>
  <c r="N57" i="1"/>
  <c r="M57" i="1"/>
  <c r="L57" i="1"/>
  <c r="K57" i="1"/>
  <c r="J57" i="1"/>
  <c r="I57" i="1"/>
  <c r="H57" i="1"/>
  <c r="G57" i="1"/>
  <c r="F57" i="1"/>
  <c r="E57" i="1"/>
  <c r="H60" i="1"/>
  <c r="I60" i="1"/>
  <c r="J60" i="1"/>
  <c r="K60" i="1"/>
  <c r="L60" i="1"/>
  <c r="M60" i="1"/>
  <c r="N60" i="1"/>
  <c r="O60" i="1"/>
  <c r="N13" i="1"/>
  <c r="M13" i="1"/>
  <c r="L13" i="1"/>
  <c r="K13" i="1"/>
  <c r="P56" i="1"/>
  <c r="P55" i="1"/>
  <c r="O53" i="1"/>
  <c r="O51" i="1" s="1"/>
  <c r="N53" i="1"/>
  <c r="M53" i="1"/>
  <c r="M51" i="1" s="1"/>
  <c r="M91" i="1" s="1"/>
  <c r="L53" i="1"/>
  <c r="K53" i="1"/>
  <c r="K51" i="1" s="1"/>
  <c r="K91" i="1" s="1"/>
  <c r="J53" i="1"/>
  <c r="I53" i="1"/>
  <c r="I51" i="1" s="1"/>
  <c r="H53" i="1"/>
  <c r="G53" i="1"/>
  <c r="G51" i="1" s="1"/>
  <c r="E53" i="1"/>
  <c r="F87" i="1"/>
  <c r="N84" i="1"/>
  <c r="N80" i="1" s="1"/>
  <c r="M84" i="1"/>
  <c r="M80" i="1" s="1"/>
  <c r="L84" i="1"/>
  <c r="L80" i="1" s="1"/>
  <c r="K84" i="1"/>
  <c r="I84" i="1"/>
  <c r="I80" i="1" s="1"/>
  <c r="H84" i="1"/>
  <c r="H80" i="1" s="1"/>
  <c r="G84" i="1"/>
  <c r="G80" i="1" s="1"/>
  <c r="P89" i="1"/>
  <c r="P82" i="1"/>
  <c r="P78" i="1"/>
  <c r="P77" i="1"/>
  <c r="P75" i="1"/>
  <c r="P74" i="1"/>
  <c r="P73" i="1"/>
  <c r="P72" i="1"/>
  <c r="P71" i="1"/>
  <c r="P69" i="1"/>
  <c r="P68" i="1"/>
  <c r="P67" i="1"/>
  <c r="P66" i="1"/>
  <c r="P65" i="1"/>
  <c r="P63" i="1"/>
  <c r="P54" i="1"/>
  <c r="P49" i="1"/>
  <c r="P47" i="1"/>
  <c r="P46" i="1"/>
  <c r="P45" i="1"/>
  <c r="P43" i="1"/>
  <c r="P42" i="1"/>
  <c r="P41" i="1"/>
  <c r="P39" i="1"/>
  <c r="P38" i="1"/>
  <c r="P37" i="1"/>
  <c r="P36" i="1"/>
  <c r="P34" i="1"/>
  <c r="P33" i="1"/>
  <c r="P31" i="1"/>
  <c r="P30" i="1"/>
  <c r="P29" i="1"/>
  <c r="P28" i="1"/>
  <c r="P27" i="1"/>
  <c r="P26" i="1"/>
  <c r="P25" i="1"/>
  <c r="P24" i="1"/>
  <c r="P22" i="1"/>
  <c r="P21" i="1"/>
  <c r="P20" i="1"/>
  <c r="P19" i="1"/>
  <c r="P17" i="1"/>
  <c r="K80" i="1"/>
  <c r="I64" i="1"/>
  <c r="H64" i="1"/>
  <c r="N51" i="1" l="1"/>
  <c r="N91" i="1" s="1"/>
  <c r="H51" i="1"/>
  <c r="L51" i="1"/>
  <c r="L91" i="1" s="1"/>
  <c r="F84" i="1"/>
  <c r="F80" i="1" s="1"/>
  <c r="P60" i="1"/>
  <c r="P53" i="1"/>
  <c r="F54" i="1"/>
  <c r="F53" i="1" s="1"/>
  <c r="F47" i="1" l="1"/>
  <c r="F45" i="1" l="1"/>
  <c r="F43" i="1"/>
  <c r="E35" i="1"/>
  <c r="P35" i="1" s="1"/>
  <c r="F39" i="1"/>
  <c r="F34" i="1"/>
  <c r="F30" i="1"/>
  <c r="F29" i="1"/>
  <c r="F33" i="1"/>
  <c r="F38" i="1"/>
  <c r="F37" i="1"/>
  <c r="F36" i="1"/>
  <c r="F75" i="1"/>
  <c r="F74" i="1"/>
  <c r="F73" i="1"/>
  <c r="F72" i="1"/>
  <c r="F71" i="1"/>
  <c r="F68" i="1"/>
  <c r="F67" i="1"/>
  <c r="F66" i="1"/>
  <c r="F65" i="1"/>
  <c r="F16" i="1"/>
  <c r="F27" i="1"/>
  <c r="F26" i="1"/>
  <c r="F25" i="1"/>
  <c r="F24" i="1"/>
  <c r="F22" i="1"/>
  <c r="F21" i="1"/>
  <c r="F20" i="1"/>
  <c r="F19" i="1"/>
  <c r="F42" i="1"/>
  <c r="F41" i="1"/>
  <c r="E23" i="1"/>
  <c r="P23" i="1" s="1"/>
  <c r="E40" i="1"/>
  <c r="P40" i="1" s="1"/>
  <c r="E64" i="1"/>
  <c r="E70" i="1"/>
  <c r="P70" i="1" s="1"/>
  <c r="I18" i="1"/>
  <c r="H18" i="1"/>
  <c r="G18" i="1"/>
  <c r="E18" i="1"/>
  <c r="E51" i="1" l="1"/>
  <c r="F70" i="1"/>
  <c r="H14" i="1"/>
  <c r="H13" i="1" s="1"/>
  <c r="I14" i="1"/>
  <c r="I13" i="1" s="1"/>
  <c r="G14" i="1"/>
  <c r="G13" i="1" s="1"/>
  <c r="P18" i="1"/>
  <c r="P64" i="1"/>
  <c r="F23" i="1"/>
  <c r="F18" i="1"/>
  <c r="F64" i="1"/>
  <c r="F51" i="1" s="1"/>
  <c r="F35" i="1"/>
  <c r="F40" i="1"/>
  <c r="F14" i="1" l="1"/>
  <c r="F13" i="1" s="1"/>
  <c r="J83" i="1"/>
  <c r="O83" i="1"/>
  <c r="J85" i="1"/>
  <c r="O85" i="1"/>
  <c r="J86" i="1"/>
  <c r="P86" i="1" s="1"/>
  <c r="O86" i="1"/>
  <c r="J87" i="1"/>
  <c r="P87" i="1" s="1"/>
  <c r="O87" i="1"/>
  <c r="J88" i="1"/>
  <c r="P88" i="1" s="1"/>
  <c r="O88" i="1"/>
  <c r="J90" i="1"/>
  <c r="P90" i="1" s="1"/>
  <c r="O90" i="1"/>
  <c r="J79" i="1"/>
  <c r="G79" i="1"/>
  <c r="H79" i="1"/>
  <c r="J16" i="1"/>
  <c r="P16" i="1" s="1"/>
  <c r="J81" i="1"/>
  <c r="P81" i="1" s="1"/>
  <c r="O16" i="1"/>
  <c r="O14" i="1" s="1"/>
  <c r="O81" i="1"/>
  <c r="O13" i="1" l="1"/>
  <c r="O84" i="1"/>
  <c r="O80" i="1" s="1"/>
  <c r="O91" i="1" s="1"/>
  <c r="J84" i="1"/>
  <c r="J80" i="1" s="1"/>
  <c r="P83" i="1"/>
  <c r="E84" i="1"/>
  <c r="E80" i="1" s="1"/>
  <c r="F79" i="1"/>
  <c r="G91" i="1"/>
  <c r="H91" i="1"/>
  <c r="P80" i="1" l="1"/>
  <c r="P85" i="1"/>
  <c r="P84" i="1" s="1"/>
  <c r="I50" i="1"/>
  <c r="E79" i="1" l="1"/>
  <c r="E32" i="1"/>
  <c r="E14" i="1" s="1"/>
  <c r="P32" i="1" l="1"/>
  <c r="P79" i="1"/>
  <c r="F91" i="1" l="1"/>
  <c r="E13" i="1" l="1"/>
  <c r="O50" i="1" l="1"/>
  <c r="L50" i="1" l="1"/>
  <c r="H50" i="1" l="1"/>
  <c r="P57" i="1" l="1"/>
  <c r="J15" i="1"/>
  <c r="J14" i="1" s="1"/>
  <c r="P15" i="1" l="1"/>
  <c r="P14" i="1" s="1"/>
  <c r="J52" i="1"/>
  <c r="J51" i="1" s="1"/>
  <c r="J91" i="1" s="1"/>
  <c r="P52" i="1" l="1"/>
  <c r="P51" i="1" s="1"/>
  <c r="J13" i="1"/>
  <c r="F50" i="1"/>
  <c r="G50" i="1"/>
  <c r="E50" i="1"/>
  <c r="J50" i="1" l="1"/>
  <c r="P50" i="1" s="1"/>
  <c r="E91" i="1"/>
  <c r="P91" i="1" l="1"/>
  <c r="P13" i="1"/>
</calcChain>
</file>

<file path=xl/sharedStrings.xml><?xml version="1.0" encoding="utf-8"?>
<sst xmlns="http://schemas.openxmlformats.org/spreadsheetml/2006/main" count="227" uniqueCount="181">
  <si>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</si>
  <si>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</si>
  <si>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</si>
  <si>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</si>
  <si>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</si>
  <si>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</si>
  <si>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</si>
  <si>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</si>
  <si>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</si>
  <si>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Державне управлiння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</si>
  <si>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</si>
  <si>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</si>
  <si>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</si>
  <si>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</si>
  <si>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</si>
  <si>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</si>
  <si>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</si>
  <si>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</si>
  <si>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</si>
  <si>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</si>
  <si>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</si>
  <si>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</si>
  <si>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</si>
  <si>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</si>
  <si>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</si>
  <si>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</si>
  <si>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</si>
  <si>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</si>
  <si>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</si>
  <si>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</si>
  <si>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</si>
  <si>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</si>
  <si>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</si>
  <si>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</si>
  <si>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</si>
  <si>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</si>
  <si>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</si>
  <si>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</si>
  <si>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</si>
  <si>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</si>
  <si>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</si>
  <si>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</si>
  <si>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</si>
  <si>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</si>
  <si>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</si>
  <si>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</si>
  <si>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</si>
  <si>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</si>
  <si>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</si>
  <si>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</si>
  <si>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</si>
  <si>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</si>
  <si>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</si>
  <si>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</si>
  <si>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</si>
  <si>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</si>
  <si>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0113031</t>
  </si>
  <si>
    <t>3031</t>
  </si>
  <si>
    <t>0113032</t>
  </si>
  <si>
    <t>3032</t>
  </si>
  <si>
    <t>0113180</t>
  </si>
  <si>
    <t>3180</t>
  </si>
  <si>
    <t>0113035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</si>
  <si>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</si>
  <si>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</si>
  <si>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</si>
  <si>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</si>
  <si>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</si>
  <si>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</si>
  <si>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</si>
  <si>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0113090</t>
  </si>
  <si>
    <t>3090</t>
  </si>
  <si>
    <t>0113171</t>
  </si>
  <si>
    <t>3171</t>
  </si>
  <si>
    <t>0113050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</si>
  <si>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</si>
  <si>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</si>
  <si>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</si>
  <si>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</si>
  <si>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</si>
  <si>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</si>
  <si>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</si>
  <si>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</si>
  <si>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</si>
  <si>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</si>
  <si>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</si>
  <si>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</si>
  <si>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</si>
  <si>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</si>
  <si>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</si>
  <si>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</si>
  <si>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</si>
  <si>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</si>
  <si>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</si>
  <si>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</si>
  <si>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</si>
  <si>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</si>
  <si>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</si>
  <si>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</si>
  <si>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до рішення Мішково-Погорілівської сільської ради "Про бюджет Мішково-Погорілівської сільської територіальної громади на 2021рік"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</si>
  <si>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</si>
  <si>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</si>
  <si>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</si>
  <si>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</si>
  <si>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</si>
  <si>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</si>
  <si>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</si>
  <si>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</si>
  <si>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</si>
  <si>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</si>
  <si>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</si>
  <si>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</si>
  <si>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</si>
  <si>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</si>
  <si>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</si>
  <si>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</si>
  <si>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</si>
  <si>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</si>
  <si>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Інша діяльність у сфері державного управління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</si>
  <si>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</si>
  <si>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</si>
  <si>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</si>
  <si>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</si>
  <si>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</si>
  <si>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</si>
  <si>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</si>
  <si>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</si>
  <si>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</si>
  <si>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Заходи із запобігання та ликвідації надзвичайних ситуацій та наслідків стихіного лиха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</si>
  <si>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</si>
  <si>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</si>
  <si>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</si>
  <si>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</si>
  <si>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</si>
  <si>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</si>
  <si>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</si>
  <si>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</si>
  <si>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</si>
  <si>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</si>
  <si>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</si>
  <si>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</si>
  <si>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</si>
  <si>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</si>
  <si>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</si>
  <si>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0116011</t>
  </si>
  <si>
    <t>6011</t>
  </si>
  <si>
    <t>0610</t>
  </si>
  <si>
    <t>Єксплуатація та технічне обслуговування житлового фонду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</si>
  <si>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</si>
  <si>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</si>
  <si>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</si>
  <si>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 РОЗПОДІЛ
видатків бюджету  Мішково-Погорілівської сільської територіальної громади на 2021 рік</t>
  </si>
  <si>
    <t>освітня субвенція зДдержавного бюджету</t>
  </si>
  <si>
    <t>освітня субвенція з Державного бюджету місцевим бюджетам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</si>
  <si>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</si>
  <si>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бюджету Галицинівської сільської ради на фінансову підтримку ГО Місцевий осередок ВОІ СОІУ Вітовського р-ну</t>
  </si>
  <si>
    <t xml:space="preserve">Субвенція бюджету Галицинівської сільської раиі на фінансову підтримку  ВФСТ "Колос" </t>
  </si>
  <si>
    <t>Субвенція бюджету Миколаївського району на утримання Об"єднаного трудового архіву Вітовського району</t>
  </si>
  <si>
    <t>Субвенція бюджету Миколаївського району на утримання територіального центру соціального обслуговування Вітовського району (с.Шевченкове)</t>
  </si>
  <si>
    <t>Субвенція бюджету Воскрсенської селищної ради на утримання загону місцевої пожежної охорони Вітовського району</t>
  </si>
  <si>
    <t>Субвенція бюджету Галицинівської сільської ради  на утримання бібліотек-філій централізованої бібліотечної системи Вітовського району</t>
  </si>
  <si>
    <t>0113192</t>
  </si>
  <si>
    <t>0614060</t>
  </si>
  <si>
    <t>III сесії 8 скликання від  24 грудня 2020 року № 2</t>
  </si>
  <si>
    <t>Сільський голова</t>
  </si>
  <si>
    <t>бюджет Мішково-Погорілівської
сільської територіальної громади</t>
  </si>
  <si>
    <t>бюджету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</si>
  <si>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</si>
  <si>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</si>
  <si>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</si>
  <si>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</si>
  <si>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Інрші програми та заходи у сфері охорони здоров"я, в т.ч. за рахунок</t>
  </si>
  <si>
    <t>Інші видатки на соціальний захист ветеранів війни та праці, в т.ч. за рахунок</t>
  </si>
  <si>
    <t>Надання загальної середньої освіти закладами загальної середньої освіти, в т.ч. за рахунок</t>
  </si>
  <si>
    <t xml:space="preserve"> дотація на здійснення видатків з утримання закладів освіти та охорони здоров"я за рахунок додаткової дотації з Державного бюджету.</t>
  </si>
  <si>
    <t>Забезпечення діяльності інших закладів у сфері освіти, в т.ч. за рахунок</t>
  </si>
  <si>
    <t>Забезпечення діяльності інклюзивно-ресурсних центрів за рахунок коштів місцевого бюджету, в т.ч. за рахунок</t>
  </si>
  <si>
    <t>Інші субвенції з місцевого бюджету, в т. ч за рахунок:</t>
  </si>
  <si>
    <t>Первинна медична допомога населенню, що надається центрами первинної медичної допомоги населення,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</si>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</sst>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>
      <alignment vertical="top"/>
    </xf>
    <xf numFmtId="164" fontId="16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1" fillId="0" borderId="0" xfId="0" applyNumberFormat="1" applyFont="1"/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/>
    <xf numFmtId="165" fontId="4" fillId="0" borderId="0" xfId="0" applyNumberFormat="1" applyFont="1"/>
    <xf numFmtId="0" fontId="10" fillId="0" borderId="0" xfId="0" applyFont="1"/>
    <xf numFmtId="165" fontId="9" fillId="0" borderId="0" xfId="0" applyNumberFormat="1" applyFont="1"/>
    <xf numFmtId="49" fontId="10" fillId="0" borderId="0" xfId="0" applyNumberFormat="1" applyFont="1" applyFill="1" applyAlignment="1">
      <alignment horizontal="center" vertical="justify" wrapText="1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2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1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horizontal="right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Fill="1"/>
    <xf numFmtId="0" fontId="21" fillId="2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vertical="center" wrapText="1"/>
    </xf>
    <xf numFmtId="2" fontId="6" fillId="0" borderId="17" xfId="3" quotePrefix="1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Border="1"/>
    <xf numFmtId="0" fontId="5" fillId="0" borderId="0" xfId="0" applyFont="1" applyBorder="1"/>
    <xf numFmtId="165" fontId="11" fillId="0" borderId="0" xfId="0" applyNumberFormat="1" applyFont="1" applyFill="1" applyBorder="1"/>
    <xf numFmtId="0" fontId="3" fillId="0" borderId="0" xfId="0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justify" vertical="top" wrapText="1"/>
    </xf>
    <xf numFmtId="0" fontId="11" fillId="0" borderId="0" xfId="0" applyFont="1" applyFill="1" applyBorder="1"/>
    <xf numFmtId="0" fontId="6" fillId="0" borderId="2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49" fontId="7" fillId="3" borderId="18" xfId="0" applyNumberFormat="1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44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49" fontId="7" fillId="4" borderId="4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center" wrapText="1"/>
    </xf>
    <xf numFmtId="167" fontId="7" fillId="4" borderId="52" xfId="2" applyNumberFormat="1" applyFont="1" applyFill="1" applyBorder="1" applyAlignment="1">
      <alignment horizontal="center" vertical="top" wrapText="1"/>
    </xf>
    <xf numFmtId="167" fontId="7" fillId="4" borderId="7" xfId="2" applyNumberFormat="1" applyFont="1" applyFill="1" applyBorder="1" applyAlignment="1">
      <alignment horizontal="center" vertical="top" wrapText="1"/>
    </xf>
    <xf numFmtId="167" fontId="7" fillId="4" borderId="55" xfId="2" applyNumberFormat="1" applyFont="1" applyFill="1" applyBorder="1" applyAlignment="1">
      <alignment horizontal="center" vertical="top" wrapText="1"/>
    </xf>
    <xf numFmtId="167" fontId="7" fillId="4" borderId="47" xfId="2" applyNumberFormat="1" applyFont="1" applyFill="1" applyBorder="1" applyAlignment="1">
      <alignment horizontal="center" vertical="top" wrapText="1"/>
    </xf>
    <xf numFmtId="49" fontId="7" fillId="4" borderId="18" xfId="0" applyNumberFormat="1" applyFont="1" applyFill="1" applyBorder="1" applyAlignment="1">
      <alignment horizontal="center" vertical="top" wrapText="1"/>
    </xf>
    <xf numFmtId="49" fontId="6" fillId="4" borderId="19" xfId="0" applyNumberFormat="1" applyFont="1" applyFill="1" applyBorder="1" applyAlignment="1">
      <alignment horizontal="center" vertical="top" wrapText="1"/>
    </xf>
    <xf numFmtId="49" fontId="7" fillId="4" borderId="19" xfId="0" applyNumberFormat="1" applyFont="1" applyFill="1" applyBorder="1" applyAlignment="1">
      <alignment horizontal="center" vertical="center" wrapText="1"/>
    </xf>
    <xf numFmtId="167" fontId="7" fillId="4" borderId="45" xfId="2" applyNumberFormat="1" applyFont="1" applyFill="1" applyBorder="1" applyAlignment="1">
      <alignment horizontal="center" vertical="top" wrapText="1"/>
    </xf>
    <xf numFmtId="167" fontId="7" fillId="4" borderId="19" xfId="2" applyNumberFormat="1" applyFont="1" applyFill="1" applyBorder="1" applyAlignment="1">
      <alignment horizontal="center" vertical="top" wrapText="1"/>
    </xf>
    <xf numFmtId="167" fontId="7" fillId="4" borderId="53" xfId="2" applyNumberFormat="1" applyFont="1" applyFill="1" applyBorder="1" applyAlignment="1">
      <alignment horizontal="center" vertical="top" wrapText="1"/>
    </xf>
    <xf numFmtId="49" fontId="6" fillId="0" borderId="4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67" fontId="6" fillId="0" borderId="52" xfId="2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1" fontId="6" fillId="0" borderId="47" xfId="0" applyNumberFormat="1" applyFont="1" applyFill="1" applyBorder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43" xfId="0" applyNumberFormat="1" applyFont="1" applyFill="1" applyBorder="1" applyAlignment="1">
      <alignment horizontal="center" vertical="center" wrapText="1"/>
    </xf>
    <xf numFmtId="167" fontId="7" fillId="4" borderId="13" xfId="2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167" fontId="6" fillId="0" borderId="3" xfId="2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0" borderId="48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7" fontId="7" fillId="4" borderId="13" xfId="2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justify" wrapText="1"/>
    </xf>
    <xf numFmtId="1" fontId="6" fillId="0" borderId="17" xfId="0" applyNumberFormat="1" applyFont="1" applyFill="1" applyBorder="1" applyAlignment="1">
      <alignment horizontal="center" vertical="justify" wrapText="1"/>
    </xf>
    <xf numFmtId="1" fontId="6" fillId="0" borderId="16" xfId="0" applyNumberFormat="1" applyFont="1" applyFill="1" applyBorder="1" applyAlignment="1">
      <alignment horizontal="center" vertical="justify" wrapText="1"/>
    </xf>
    <xf numFmtId="167" fontId="6" fillId="0" borderId="16" xfId="2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67" fontId="6" fillId="0" borderId="30" xfId="2" applyNumberFormat="1" applyFont="1" applyFill="1" applyBorder="1" applyAlignment="1">
      <alignment horizontal="center" vertical="center" wrapText="1"/>
    </xf>
    <xf numFmtId="167" fontId="6" fillId="0" borderId="6" xfId="2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67" fontId="7" fillId="4" borderId="14" xfId="2" applyNumberFormat="1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167" fontId="7" fillId="4" borderId="56" xfId="2" applyNumberFormat="1" applyFont="1" applyFill="1" applyBorder="1" applyAlignment="1">
      <alignment horizontal="center" vertical="center"/>
    </xf>
    <xf numFmtId="167" fontId="7" fillId="4" borderId="21" xfId="2" applyNumberFormat="1" applyFont="1" applyFill="1" applyBorder="1" applyAlignment="1">
      <alignment horizontal="center" vertical="center"/>
    </xf>
    <xf numFmtId="167" fontId="7" fillId="4" borderId="15" xfId="2" applyNumberFormat="1" applyFont="1" applyFill="1" applyBorder="1" applyAlignment="1">
      <alignment horizontal="center" vertical="center" wrapText="1"/>
    </xf>
    <xf numFmtId="3" fontId="7" fillId="4" borderId="20" xfId="1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 wrapText="1"/>
    </xf>
    <xf numFmtId="1" fontId="7" fillId="4" borderId="21" xfId="0" applyNumberFormat="1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167" fontId="7" fillId="4" borderId="45" xfId="2" applyNumberFormat="1" applyFont="1" applyFill="1" applyBorder="1" applyAlignment="1">
      <alignment horizontal="center" vertical="center"/>
    </xf>
    <xf numFmtId="167" fontId="7" fillId="4" borderId="19" xfId="2" applyNumberFormat="1" applyFont="1" applyFill="1" applyBorder="1" applyAlignment="1">
      <alignment horizontal="center" vertical="center"/>
    </xf>
    <xf numFmtId="167" fontId="6" fillId="0" borderId="42" xfId="2" applyNumberFormat="1" applyFont="1" applyFill="1" applyBorder="1" applyAlignment="1">
      <alignment horizontal="center" vertical="center"/>
    </xf>
    <xf numFmtId="167" fontId="6" fillId="0" borderId="7" xfId="2" applyNumberFormat="1" applyFont="1" applyFill="1" applyBorder="1" applyAlignment="1">
      <alignment horizontal="center" vertical="center"/>
    </xf>
    <xf numFmtId="167" fontId="6" fillId="0" borderId="51" xfId="2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67" fontId="7" fillId="5" borderId="15" xfId="2" applyNumberFormat="1" applyFont="1" applyFill="1" applyBorder="1" applyAlignment="1">
      <alignment horizontal="center" vertical="center" wrapText="1"/>
    </xf>
    <xf numFmtId="167" fontId="6" fillId="0" borderId="35" xfId="2" applyNumberFormat="1" applyFont="1" applyFill="1" applyBorder="1" applyAlignment="1">
      <alignment horizontal="center" vertical="center"/>
    </xf>
    <xf numFmtId="167" fontId="6" fillId="0" borderId="3" xfId="2" applyNumberFormat="1" applyFont="1" applyFill="1" applyBorder="1" applyAlignment="1">
      <alignment horizontal="center" vertical="center"/>
    </xf>
    <xf numFmtId="167" fontId="6" fillId="0" borderId="48" xfId="2" applyNumberFormat="1" applyFont="1" applyFill="1" applyBorder="1" applyAlignment="1">
      <alignment horizontal="center" vertical="center"/>
    </xf>
    <xf numFmtId="167" fontId="20" fillId="0" borderId="3" xfId="2" applyNumberFormat="1" applyFont="1" applyFill="1" applyBorder="1" applyAlignment="1">
      <alignment horizontal="center" vertical="center"/>
    </xf>
    <xf numFmtId="167" fontId="20" fillId="0" borderId="13" xfId="2" applyNumberFormat="1" applyFont="1" applyFill="1" applyBorder="1" applyAlignment="1">
      <alignment horizontal="center" vertical="center"/>
    </xf>
    <xf numFmtId="167" fontId="6" fillId="5" borderId="13" xfId="2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167" fontId="6" fillId="0" borderId="48" xfId="2" applyNumberFormat="1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167" fontId="7" fillId="5" borderId="13" xfId="2" applyNumberFormat="1" applyFont="1" applyFill="1" applyBorder="1" applyAlignment="1">
      <alignment horizontal="center" vertical="center" wrapText="1"/>
    </xf>
    <xf numFmtId="167" fontId="20" fillId="0" borderId="3" xfId="2" applyNumberFormat="1" applyFont="1" applyFill="1" applyBorder="1" applyAlignment="1">
      <alignment horizontal="center" vertical="center" wrapText="1"/>
    </xf>
    <xf numFmtId="167" fontId="20" fillId="0" borderId="48" xfId="2" applyNumberFormat="1" applyFont="1" applyFill="1" applyBorder="1" applyAlignment="1">
      <alignment horizontal="center" vertical="center" wrapText="1"/>
    </xf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7" fontId="20" fillId="0" borderId="35" xfId="2" applyNumberFormat="1" applyFont="1" applyFill="1" applyBorder="1" applyAlignment="1">
      <alignment horizontal="center" vertical="center"/>
    </xf>
    <xf numFmtId="167" fontId="6" fillId="0" borderId="13" xfId="2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 wrapText="1"/>
    </xf>
    <xf numFmtId="167" fontId="6" fillId="6" borderId="16" xfId="2" applyNumberFormat="1" applyFont="1" applyFill="1" applyBorder="1" applyAlignment="1">
      <alignment horizontal="center" vertical="center"/>
    </xf>
    <xf numFmtId="167" fontId="6" fillId="6" borderId="3" xfId="2" applyNumberFormat="1" applyFont="1" applyFill="1" applyBorder="1" applyAlignment="1">
      <alignment horizontal="center" vertical="center" wrapText="1"/>
    </xf>
    <xf numFmtId="167" fontId="6" fillId="6" borderId="25" xfId="2" applyNumberFormat="1" applyFont="1" applyFill="1" applyBorder="1" applyAlignment="1">
      <alignment horizontal="center" vertical="center" wrapText="1"/>
    </xf>
    <xf numFmtId="167" fontId="6" fillId="6" borderId="16" xfId="2" applyNumberFormat="1" applyFont="1" applyFill="1" applyBorder="1" applyAlignment="1">
      <alignment horizontal="center" vertical="center" wrapText="1"/>
    </xf>
    <xf numFmtId="167" fontId="6" fillId="6" borderId="17" xfId="2" applyNumberFormat="1" applyFont="1" applyFill="1" applyBorder="1" applyAlignment="1">
      <alignment horizontal="center" vertical="center" wrapText="1"/>
    </xf>
    <xf numFmtId="167" fontId="6" fillId="0" borderId="16" xfId="2" applyNumberFormat="1" applyFont="1" applyFill="1" applyBorder="1" applyAlignment="1">
      <alignment horizontal="center" vertical="center"/>
    </xf>
    <xf numFmtId="167" fontId="20" fillId="0" borderId="25" xfId="2" applyNumberFormat="1" applyFont="1" applyFill="1" applyBorder="1" applyAlignment="1">
      <alignment horizontal="center" vertical="center" wrapText="1"/>
    </xf>
    <xf numFmtId="167" fontId="20" fillId="0" borderId="16" xfId="2" applyNumberFormat="1" applyFont="1" applyFill="1" applyBorder="1" applyAlignment="1">
      <alignment horizontal="center" vertical="center" wrapText="1"/>
    </xf>
    <xf numFmtId="167" fontId="20" fillId="0" borderId="17" xfId="2" applyNumberFormat="1" applyFont="1" applyFill="1" applyBorder="1" applyAlignment="1">
      <alignment horizontal="center" vertical="center" wrapText="1"/>
    </xf>
    <xf numFmtId="167" fontId="6" fillId="2" borderId="16" xfId="2" applyNumberFormat="1" applyFont="1" applyFill="1" applyBorder="1" applyAlignment="1">
      <alignment horizontal="center" vertical="center"/>
    </xf>
    <xf numFmtId="167" fontId="6" fillId="2" borderId="3" xfId="2" applyNumberFormat="1" applyFont="1" applyFill="1" applyBorder="1" applyAlignment="1">
      <alignment horizontal="center" vertical="center" wrapText="1"/>
    </xf>
    <xf numFmtId="167" fontId="6" fillId="2" borderId="25" xfId="2" applyNumberFormat="1" applyFont="1" applyFill="1" applyBorder="1" applyAlignment="1">
      <alignment horizontal="center" vertical="center" wrapText="1"/>
    </xf>
    <xf numFmtId="167" fontId="6" fillId="2" borderId="16" xfId="2" applyNumberFormat="1" applyFont="1" applyFill="1" applyBorder="1" applyAlignment="1">
      <alignment horizontal="center" vertical="center" wrapText="1"/>
    </xf>
    <xf numFmtId="167" fontId="6" fillId="2" borderId="17" xfId="2" applyNumberFormat="1" applyFont="1" applyFill="1" applyBorder="1" applyAlignment="1">
      <alignment horizontal="center" vertical="center" wrapText="1"/>
    </xf>
    <xf numFmtId="167" fontId="6" fillId="0" borderId="25" xfId="2" applyNumberFormat="1" applyFont="1" applyFill="1" applyBorder="1" applyAlignment="1">
      <alignment horizontal="center" vertical="center" wrapText="1"/>
    </xf>
    <xf numFmtId="167" fontId="20" fillId="0" borderId="16" xfId="2" applyNumberFormat="1" applyFont="1" applyFill="1" applyBorder="1" applyAlignment="1">
      <alignment horizontal="center" vertical="center"/>
    </xf>
    <xf numFmtId="167" fontId="6" fillId="0" borderId="17" xfId="2" applyNumberFormat="1" applyFont="1" applyFill="1" applyBorder="1" applyAlignment="1">
      <alignment horizontal="center" vertical="center" wrapText="1"/>
    </xf>
    <xf numFmtId="167" fontId="20" fillId="2" borderId="3" xfId="2" applyNumberFormat="1" applyFont="1" applyFill="1" applyBorder="1" applyAlignment="1">
      <alignment horizontal="center" vertical="center" wrapText="1"/>
    </xf>
    <xf numFmtId="167" fontId="6" fillId="0" borderId="30" xfId="2" applyNumberFormat="1" applyFont="1" applyFill="1" applyBorder="1" applyAlignment="1">
      <alignment horizontal="center" vertical="center"/>
    </xf>
    <xf numFmtId="167" fontId="6" fillId="0" borderId="6" xfId="2" applyNumberFormat="1" applyFont="1" applyFill="1" applyBorder="1" applyAlignment="1">
      <alignment horizontal="center" vertical="center"/>
    </xf>
    <xf numFmtId="167" fontId="6" fillId="0" borderId="50" xfId="2" applyNumberFormat="1" applyFont="1" applyFill="1" applyBorder="1" applyAlignment="1">
      <alignment horizontal="center" vertical="center" wrapText="1"/>
    </xf>
    <xf numFmtId="167" fontId="6" fillId="0" borderId="26" xfId="2" applyNumberFormat="1" applyFont="1" applyFill="1" applyBorder="1" applyAlignment="1">
      <alignment horizontal="center" vertical="center" wrapText="1"/>
    </xf>
    <xf numFmtId="167" fontId="20" fillId="0" borderId="6" xfId="2" applyNumberFormat="1" applyFont="1" applyFill="1" applyBorder="1" applyAlignment="1">
      <alignment horizontal="center" vertical="center" wrapText="1"/>
    </xf>
    <xf numFmtId="167" fontId="20" fillId="0" borderId="31" xfId="2" applyNumberFormat="1" applyFont="1" applyFill="1" applyBorder="1" applyAlignment="1">
      <alignment horizontal="center" vertical="center" wrapText="1"/>
    </xf>
    <xf numFmtId="167" fontId="7" fillId="4" borderId="49" xfId="2" applyNumberFormat="1" applyFont="1" applyFill="1" applyBorder="1" applyAlignment="1">
      <alignment horizontal="center" vertical="center" wrapText="1"/>
    </xf>
    <xf numFmtId="167" fontId="7" fillId="4" borderId="24" xfId="2" applyNumberFormat="1" applyFont="1" applyFill="1" applyBorder="1" applyAlignment="1">
      <alignment horizontal="center" vertical="center"/>
    </xf>
    <xf numFmtId="167" fontId="7" fillId="4" borderId="51" xfId="2" applyNumberFormat="1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1" fontId="7" fillId="4" borderId="34" xfId="0" applyNumberFormat="1" applyFont="1" applyFill="1" applyBorder="1" applyAlignment="1">
      <alignment horizontal="center" vertical="center" wrapText="1"/>
    </xf>
    <xf numFmtId="167" fontId="7" fillId="4" borderId="26" xfId="2" applyNumberFormat="1" applyFont="1" applyFill="1" applyBorder="1" applyAlignment="1">
      <alignment horizontal="center" vertical="center"/>
    </xf>
    <xf numFmtId="167" fontId="24" fillId="4" borderId="26" xfId="2" applyNumberFormat="1" applyFont="1" applyFill="1" applyBorder="1" applyAlignment="1">
      <alignment horizontal="center" vertical="center"/>
    </xf>
    <xf numFmtId="167" fontId="24" fillId="4" borderId="18" xfId="2" applyNumberFormat="1" applyFont="1" applyFill="1" applyBorder="1" applyAlignment="1">
      <alignment horizontal="center" vertical="center"/>
    </xf>
    <xf numFmtId="167" fontId="24" fillId="4" borderId="19" xfId="2" applyNumberFormat="1" applyFont="1" applyFill="1" applyBorder="1" applyAlignment="1">
      <alignment horizontal="center" vertical="center"/>
    </xf>
    <xf numFmtId="167" fontId="24" fillId="4" borderId="44" xfId="2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67" fontId="7" fillId="4" borderId="47" xfId="2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67" fontId="6" fillId="0" borderId="25" xfId="2" applyNumberFormat="1" applyFont="1" applyFill="1" applyBorder="1" applyAlignment="1">
      <alignment horizontal="center" vertical="center"/>
    </xf>
    <xf numFmtId="167" fontId="20" fillId="0" borderId="17" xfId="2" applyNumberFormat="1" applyFont="1" applyFill="1" applyBorder="1" applyAlignment="1">
      <alignment horizontal="center" vertical="center"/>
    </xf>
    <xf numFmtId="167" fontId="6" fillId="5" borderId="28" xfId="2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167" fontId="6" fillId="0" borderId="46" xfId="2" applyNumberFormat="1" applyFont="1" applyFill="1" applyBorder="1" applyAlignment="1">
      <alignment horizontal="center" vertical="center"/>
    </xf>
    <xf numFmtId="167" fontId="6" fillId="0" borderId="45" xfId="2" applyNumberFormat="1" applyFont="1" applyFill="1" applyBorder="1" applyAlignment="1">
      <alignment horizontal="center" vertical="center"/>
    </xf>
    <xf numFmtId="167" fontId="6" fillId="0" borderId="19" xfId="2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50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167" fontId="7" fillId="4" borderId="11" xfId="2" applyNumberFormat="1" applyFont="1" applyFill="1" applyBorder="1" applyAlignment="1">
      <alignment horizontal="center" vertical="center" wrapText="1"/>
    </xf>
    <xf numFmtId="167" fontId="7" fillId="4" borderId="10" xfId="2" applyNumberFormat="1" applyFont="1" applyFill="1" applyBorder="1" applyAlignment="1">
      <alignment horizontal="center" vertical="center" wrapText="1"/>
    </xf>
    <xf numFmtId="167" fontId="7" fillId="4" borderId="27" xfId="2" applyNumberFormat="1" applyFont="1" applyFill="1" applyBorder="1" applyAlignment="1">
      <alignment horizontal="center" vertical="center" wrapText="1"/>
    </xf>
    <xf numFmtId="167" fontId="7" fillId="4" borderId="38" xfId="2" applyNumberFormat="1" applyFont="1" applyFill="1" applyBorder="1" applyAlignment="1">
      <alignment horizontal="center" vertical="center" wrapText="1"/>
    </xf>
    <xf numFmtId="1" fontId="7" fillId="5" borderId="41" xfId="0" applyNumberFormat="1" applyFont="1" applyFill="1" applyBorder="1" applyAlignment="1">
      <alignment horizontal="center" vertical="justify" wrapText="1"/>
    </xf>
    <xf numFmtId="167" fontId="7" fillId="4" borderId="4" xfId="2" applyNumberFormat="1" applyFont="1" applyFill="1" applyBorder="1" applyAlignment="1">
      <alignment horizontal="center" vertical="top" wrapText="1"/>
    </xf>
    <xf numFmtId="167" fontId="10" fillId="0" borderId="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7"/>
  <sheetViews>
    <sheetView tabSelected="1" view="pageBreakPreview" zoomScale="75" zoomScaleNormal="57" zoomScaleSheetLayoutView="75" workbookViewId="0">
      <selection activeCell="L15" sqref="L15"/>
    </sheetView>
  </sheetViews>
  <sheetFormatPr defaultRowHeight="12.75" x14ac:dyDescent="0.2"/>
  <cols>
    <col min="1" max="1" width="12.5703125" style="1" customWidth="1"/>
    <col min="2" max="2" width="14.7109375" style="5" customWidth="1"/>
    <col min="3" max="3" width="14.85546875" style="5" customWidth="1"/>
    <col min="4" max="4" width="41.7109375" style="1" customWidth="1"/>
    <col min="5" max="5" width="17.42578125" style="1" customWidth="1"/>
    <col min="6" max="6" width="17.5703125" style="1" customWidth="1"/>
    <col min="7" max="7" width="17.28515625" style="1" customWidth="1"/>
    <col min="8" max="8" width="15.140625" style="1" customWidth="1"/>
    <col min="9" max="9" width="13.42578125" style="1" customWidth="1"/>
    <col min="10" max="10" width="16.5703125" style="1" customWidth="1"/>
    <col min="11" max="11" width="15.7109375" style="1" customWidth="1"/>
    <col min="12" max="12" width="14.5703125" style="1" customWidth="1"/>
    <col min="13" max="13" width="14.7109375" style="1" customWidth="1"/>
    <col min="14" max="14" width="14.5703125" style="1" customWidth="1"/>
    <col min="15" max="15" width="21" style="1" customWidth="1"/>
    <col min="16" max="16" width="16.8554687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5"/>
      <c r="B1" s="36"/>
      <c r="C1" s="36"/>
      <c r="D1" s="35"/>
      <c r="E1" s="35"/>
      <c r="F1" s="35"/>
      <c r="G1" s="35"/>
      <c r="H1" s="35"/>
      <c r="I1" s="35"/>
      <c r="J1" s="35"/>
      <c r="K1" s="37"/>
      <c r="L1" s="34"/>
      <c r="M1" s="34"/>
      <c r="N1" s="289" t="s">
        <v>53</v>
      </c>
      <c r="O1" s="289"/>
      <c r="P1" s="15"/>
    </row>
    <row r="2" spans="1:31" ht="30" customHeight="1" x14ac:dyDescent="0.2">
      <c r="A2" s="35"/>
      <c r="B2" s="36"/>
      <c r="C2" s="36"/>
      <c r="D2" s="35"/>
      <c r="E2" s="35"/>
      <c r="F2" s="35"/>
      <c r="G2" s="35"/>
      <c r="H2" s="35"/>
      <c r="I2" s="35"/>
      <c r="J2" s="39"/>
      <c r="K2" s="40"/>
      <c r="L2" s="290" t="s">
        <v>99</v>
      </c>
      <c r="M2" s="290"/>
      <c r="N2" s="290"/>
      <c r="O2" s="290"/>
      <c r="P2" s="290"/>
    </row>
    <row r="3" spans="1:31" ht="18" customHeight="1" x14ac:dyDescent="0.3">
      <c r="A3" s="35"/>
      <c r="B3" s="36"/>
      <c r="C3" s="36"/>
      <c r="D3" s="41"/>
      <c r="E3" s="35"/>
      <c r="F3" s="35"/>
      <c r="G3" s="35"/>
      <c r="H3" s="35"/>
      <c r="I3" s="35"/>
      <c r="J3" s="35"/>
      <c r="K3" s="288" t="s">
        <v>163</v>
      </c>
      <c r="L3" s="288"/>
      <c r="M3" s="288"/>
      <c r="N3" s="288"/>
      <c r="O3" s="288"/>
      <c r="P3" s="259"/>
    </row>
    <row r="4" spans="1:31" ht="15" customHeight="1" x14ac:dyDescent="0.3">
      <c r="A4" s="35"/>
      <c r="B4" s="36"/>
      <c r="C4" s="36"/>
      <c r="D4" s="41"/>
      <c r="E4" s="35"/>
      <c r="F4" s="35"/>
      <c r="G4" s="35"/>
      <c r="H4" s="35"/>
      <c r="I4" s="35"/>
      <c r="J4" s="35"/>
      <c r="K4" s="35"/>
      <c r="L4" s="42"/>
      <c r="M4" s="42"/>
      <c r="N4" s="42"/>
      <c r="O4" s="42"/>
      <c r="P4" s="38"/>
    </row>
    <row r="5" spans="1:31" ht="36" customHeight="1" x14ac:dyDescent="0.3">
      <c r="A5" s="35"/>
      <c r="B5" s="294" t="s">
        <v>151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25">
      <c r="A6" s="35"/>
      <c r="B6" s="36"/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1" t="s">
        <v>48</v>
      </c>
    </row>
    <row r="7" spans="1:31" ht="24.75" customHeight="1" thickBot="1" x14ac:dyDescent="0.25">
      <c r="A7" s="282" t="s">
        <v>42</v>
      </c>
      <c r="B7" s="285" t="s">
        <v>43</v>
      </c>
      <c r="C7" s="285" t="s">
        <v>44</v>
      </c>
      <c r="D7" s="291" t="s">
        <v>55</v>
      </c>
      <c r="E7" s="273" t="s">
        <v>13</v>
      </c>
      <c r="F7" s="274"/>
      <c r="G7" s="274"/>
      <c r="H7" s="274"/>
      <c r="I7" s="274"/>
      <c r="J7" s="295" t="s">
        <v>14</v>
      </c>
      <c r="K7" s="296"/>
      <c r="L7" s="296"/>
      <c r="M7" s="296"/>
      <c r="N7" s="296"/>
      <c r="O7" s="297"/>
      <c r="P7" s="261" t="s">
        <v>2</v>
      </c>
    </row>
    <row r="8" spans="1:31" ht="14.25" customHeight="1" x14ac:dyDescent="0.25">
      <c r="A8" s="283"/>
      <c r="B8" s="286"/>
      <c r="C8" s="286"/>
      <c r="D8" s="292"/>
      <c r="E8" s="279" t="s">
        <v>45</v>
      </c>
      <c r="F8" s="264" t="s">
        <v>3</v>
      </c>
      <c r="G8" s="266" t="s">
        <v>54</v>
      </c>
      <c r="H8" s="266"/>
      <c r="I8" s="275" t="s">
        <v>4</v>
      </c>
      <c r="J8" s="267" t="s">
        <v>45</v>
      </c>
      <c r="K8" s="270" t="s">
        <v>46</v>
      </c>
      <c r="L8" s="300" t="s">
        <v>3</v>
      </c>
      <c r="M8" s="303" t="s">
        <v>47</v>
      </c>
      <c r="N8" s="303"/>
      <c r="O8" s="304" t="s">
        <v>4</v>
      </c>
      <c r="P8" s="262"/>
    </row>
    <row r="9" spans="1:31" ht="14.25" customHeight="1" x14ac:dyDescent="0.2">
      <c r="A9" s="283"/>
      <c r="B9" s="286"/>
      <c r="C9" s="286"/>
      <c r="D9" s="292"/>
      <c r="E9" s="279"/>
      <c r="F9" s="264"/>
      <c r="G9" s="277" t="s">
        <v>0</v>
      </c>
      <c r="H9" s="277" t="s">
        <v>1</v>
      </c>
      <c r="I9" s="275"/>
      <c r="J9" s="268"/>
      <c r="K9" s="271"/>
      <c r="L9" s="301"/>
      <c r="M9" s="298" t="s">
        <v>0</v>
      </c>
      <c r="N9" s="286" t="s">
        <v>1</v>
      </c>
      <c r="O9" s="305"/>
      <c r="P9" s="263"/>
    </row>
    <row r="10" spans="1:31" ht="93" customHeight="1" thickBot="1" x14ac:dyDescent="0.25">
      <c r="A10" s="284"/>
      <c r="B10" s="287"/>
      <c r="C10" s="287"/>
      <c r="D10" s="293"/>
      <c r="E10" s="280"/>
      <c r="F10" s="265"/>
      <c r="G10" s="278"/>
      <c r="H10" s="278"/>
      <c r="I10" s="276"/>
      <c r="J10" s="269"/>
      <c r="K10" s="272"/>
      <c r="L10" s="302"/>
      <c r="M10" s="299"/>
      <c r="N10" s="287"/>
      <c r="O10" s="306"/>
      <c r="P10" s="263"/>
    </row>
    <row r="11" spans="1:31" ht="17.25" customHeight="1" x14ac:dyDescent="0.25">
      <c r="A11" s="77">
        <v>1</v>
      </c>
      <c r="B11" s="78">
        <v>2</v>
      </c>
      <c r="C11" s="78">
        <v>3</v>
      </c>
      <c r="D11" s="79">
        <v>4</v>
      </c>
      <c r="E11" s="80">
        <v>5</v>
      </c>
      <c r="F11" s="81">
        <v>6</v>
      </c>
      <c r="G11" s="81">
        <v>7</v>
      </c>
      <c r="H11" s="81">
        <v>8</v>
      </c>
      <c r="I11" s="82">
        <v>9</v>
      </c>
      <c r="J11" s="77">
        <v>10</v>
      </c>
      <c r="K11" s="78">
        <v>11</v>
      </c>
      <c r="L11" s="78">
        <v>12</v>
      </c>
      <c r="M11" s="78">
        <v>13</v>
      </c>
      <c r="N11" s="78">
        <v>14</v>
      </c>
      <c r="O11" s="83">
        <v>15</v>
      </c>
      <c r="P11" s="84" t="s">
        <v>6</v>
      </c>
    </row>
    <row r="12" spans="1:31" ht="19.5" customHeight="1" thickBot="1" x14ac:dyDescent="0.3">
      <c r="A12" s="85" t="s">
        <v>51</v>
      </c>
      <c r="B12" s="86"/>
      <c r="C12" s="86"/>
      <c r="D12" s="87" t="s">
        <v>100</v>
      </c>
      <c r="E12" s="88"/>
      <c r="F12" s="89"/>
      <c r="G12" s="89"/>
      <c r="H12" s="89"/>
      <c r="I12" s="90"/>
      <c r="J12" s="91"/>
      <c r="K12" s="86"/>
      <c r="L12" s="86"/>
      <c r="M12" s="86"/>
      <c r="N12" s="86"/>
      <c r="O12" s="92"/>
      <c r="P12" s="93"/>
    </row>
    <row r="13" spans="1:31" ht="20.25" customHeight="1" x14ac:dyDescent="0.2">
      <c r="A13" s="94" t="s">
        <v>15</v>
      </c>
      <c r="B13" s="95"/>
      <c r="C13" s="95"/>
      <c r="D13" s="96" t="s">
        <v>100</v>
      </c>
      <c r="E13" s="97">
        <f>E14</f>
        <v>22589449</v>
      </c>
      <c r="F13" s="98">
        <f t="shared" ref="F13:O13" si="0">F14</f>
        <v>22589449</v>
      </c>
      <c r="G13" s="98">
        <f t="shared" si="0"/>
        <v>6233226</v>
      </c>
      <c r="H13" s="98">
        <f t="shared" si="0"/>
        <v>786905</v>
      </c>
      <c r="I13" s="99">
        <f t="shared" si="0"/>
        <v>0</v>
      </c>
      <c r="J13" s="97">
        <f t="shared" si="0"/>
        <v>1224000</v>
      </c>
      <c r="K13" s="98">
        <f t="shared" si="0"/>
        <v>1184000</v>
      </c>
      <c r="L13" s="98">
        <f t="shared" si="0"/>
        <v>40000</v>
      </c>
      <c r="M13" s="98">
        <f t="shared" si="0"/>
        <v>0</v>
      </c>
      <c r="N13" s="98">
        <f t="shared" si="0"/>
        <v>0</v>
      </c>
      <c r="O13" s="99">
        <f t="shared" si="0"/>
        <v>1184000</v>
      </c>
      <c r="P13" s="100">
        <f>E13+J13</f>
        <v>23813449</v>
      </c>
    </row>
    <row r="14" spans="1:31" ht="22.5" customHeight="1" thickBot="1" x14ac:dyDescent="0.25">
      <c r="A14" s="101" t="s">
        <v>15</v>
      </c>
      <c r="B14" s="102"/>
      <c r="C14" s="103"/>
      <c r="D14" s="46" t="s">
        <v>9</v>
      </c>
      <c r="E14" s="104">
        <f>E15+E16+E18+E23+E28+E29+E30+E31+E32+E33+E34+E35+E40+E43+E44+E45+E46+E47+E48+E49</f>
        <v>22589449</v>
      </c>
      <c r="F14" s="105">
        <f t="shared" ref="F14:P14" si="1">F15+F16+F18+F23+F28+F29+F30+F31+F32+F33+F34+F35+F40+F43+F44+F45+F46+F47+F48+F49</f>
        <v>22589449</v>
      </c>
      <c r="G14" s="105">
        <f t="shared" si="1"/>
        <v>6233226</v>
      </c>
      <c r="H14" s="105">
        <f t="shared" si="1"/>
        <v>786905</v>
      </c>
      <c r="I14" s="106">
        <f t="shared" si="1"/>
        <v>0</v>
      </c>
      <c r="J14" s="104">
        <f t="shared" si="1"/>
        <v>1224000</v>
      </c>
      <c r="K14" s="105">
        <f t="shared" si="1"/>
        <v>1184000</v>
      </c>
      <c r="L14" s="105">
        <f t="shared" si="1"/>
        <v>40000</v>
      </c>
      <c r="M14" s="105">
        <f t="shared" si="1"/>
        <v>0</v>
      </c>
      <c r="N14" s="105">
        <f t="shared" si="1"/>
        <v>0</v>
      </c>
      <c r="O14" s="106">
        <f t="shared" si="1"/>
        <v>1184000</v>
      </c>
      <c r="P14" s="104">
        <f t="shared" si="1"/>
        <v>23813449</v>
      </c>
    </row>
    <row r="15" spans="1:31" ht="94.5" x14ac:dyDescent="0.2">
      <c r="A15" s="107" t="s">
        <v>22</v>
      </c>
      <c r="B15" s="108" t="s">
        <v>23</v>
      </c>
      <c r="C15" s="108" t="s">
        <v>5</v>
      </c>
      <c r="D15" s="71" t="s">
        <v>19</v>
      </c>
      <c r="E15" s="109">
        <v>8171942</v>
      </c>
      <c r="F15" s="110">
        <v>8171942</v>
      </c>
      <c r="G15" s="110">
        <v>6233226</v>
      </c>
      <c r="H15" s="110">
        <v>180500</v>
      </c>
      <c r="I15" s="111">
        <v>0</v>
      </c>
      <c r="J15" s="112">
        <f>K15+N15</f>
        <v>84000</v>
      </c>
      <c r="K15" s="113">
        <v>84000</v>
      </c>
      <c r="L15" s="114">
        <v>0</v>
      </c>
      <c r="M15" s="114">
        <v>0</v>
      </c>
      <c r="N15" s="114">
        <v>0</v>
      </c>
      <c r="O15" s="115">
        <v>84000</v>
      </c>
      <c r="P15" s="116">
        <f t="shared" ref="P15:P76" si="2">E15+J15</f>
        <v>8255942</v>
      </c>
      <c r="Q15" s="14"/>
    </row>
    <row r="16" spans="1:31" ht="34.5" customHeight="1" x14ac:dyDescent="0.3">
      <c r="A16" s="117" t="s">
        <v>116</v>
      </c>
      <c r="B16" s="118" t="s">
        <v>12</v>
      </c>
      <c r="C16" s="118" t="s">
        <v>117</v>
      </c>
      <c r="D16" s="43" t="s">
        <v>118</v>
      </c>
      <c r="E16" s="119">
        <v>20000</v>
      </c>
      <c r="F16" s="120">
        <f>E16</f>
        <v>20000</v>
      </c>
      <c r="G16" s="121"/>
      <c r="H16" s="121"/>
      <c r="I16" s="122">
        <v>0</v>
      </c>
      <c r="J16" s="123">
        <f t="shared" ref="J16" si="3">K16+N16</f>
        <v>0</v>
      </c>
      <c r="K16" s="124">
        <v>0</v>
      </c>
      <c r="L16" s="125">
        <v>0</v>
      </c>
      <c r="M16" s="125">
        <v>0</v>
      </c>
      <c r="N16" s="125">
        <v>0</v>
      </c>
      <c r="O16" s="126">
        <f t="shared" ref="O16" si="4">N16</f>
        <v>0</v>
      </c>
      <c r="P16" s="116">
        <f t="shared" si="2"/>
        <v>20000</v>
      </c>
      <c r="Q16" s="16"/>
      <c r="R16" s="7"/>
      <c r="S16" s="7"/>
      <c r="T16" s="7"/>
    </row>
    <row r="17" spans="1:20" ht="54.75" hidden="1" customHeight="1" x14ac:dyDescent="0.3">
      <c r="A17" s="117" t="s">
        <v>129</v>
      </c>
      <c r="B17" s="118" t="s">
        <v>130</v>
      </c>
      <c r="C17" s="118" t="s">
        <v>131</v>
      </c>
      <c r="D17" s="43" t="s">
        <v>132</v>
      </c>
      <c r="E17" s="119"/>
      <c r="F17" s="120"/>
      <c r="G17" s="121"/>
      <c r="H17" s="121"/>
      <c r="I17" s="127"/>
      <c r="J17" s="123"/>
      <c r="K17" s="124"/>
      <c r="L17" s="125"/>
      <c r="M17" s="125"/>
      <c r="N17" s="125"/>
      <c r="O17" s="126"/>
      <c r="P17" s="116">
        <f t="shared" si="2"/>
        <v>0</v>
      </c>
      <c r="Q17" s="16"/>
      <c r="R17" s="7"/>
      <c r="S17" s="7"/>
      <c r="T17" s="7"/>
    </row>
    <row r="18" spans="1:20" ht="63.75" customHeight="1" x14ac:dyDescent="0.3">
      <c r="A18" s="117" t="s">
        <v>103</v>
      </c>
      <c r="B18" s="118" t="s">
        <v>105</v>
      </c>
      <c r="C18" s="118" t="s">
        <v>104</v>
      </c>
      <c r="D18" s="43" t="s">
        <v>178</v>
      </c>
      <c r="E18" s="119">
        <f>E19+E20+E21+E22</f>
        <v>4878364</v>
      </c>
      <c r="F18" s="120">
        <f t="shared" ref="F18:F27" si="5">E18</f>
        <v>4878364</v>
      </c>
      <c r="G18" s="121">
        <f t="shared" ref="G18:I18" si="6">G19+G20+G21+G22</f>
        <v>0</v>
      </c>
      <c r="H18" s="121">
        <f t="shared" si="6"/>
        <v>0</v>
      </c>
      <c r="I18" s="128">
        <f t="shared" si="6"/>
        <v>0</v>
      </c>
      <c r="J18" s="129"/>
      <c r="K18" s="130"/>
      <c r="L18" s="121"/>
      <c r="M18" s="121"/>
      <c r="N18" s="121"/>
      <c r="O18" s="131"/>
      <c r="P18" s="116">
        <f t="shared" si="2"/>
        <v>4878364</v>
      </c>
      <c r="Q18" s="16"/>
      <c r="R18" s="7"/>
      <c r="S18" s="7"/>
      <c r="T18" s="7"/>
    </row>
    <row r="19" spans="1:20" ht="39" customHeight="1" x14ac:dyDescent="0.3">
      <c r="A19" s="132"/>
      <c r="B19" s="133"/>
      <c r="C19" s="133"/>
      <c r="D19" s="43" t="s">
        <v>166</v>
      </c>
      <c r="E19" s="123">
        <v>697495</v>
      </c>
      <c r="F19" s="120">
        <f t="shared" si="5"/>
        <v>697495</v>
      </c>
      <c r="G19" s="121"/>
      <c r="H19" s="121"/>
      <c r="I19" s="126"/>
      <c r="J19" s="123"/>
      <c r="K19" s="124"/>
      <c r="L19" s="125"/>
      <c r="M19" s="125"/>
      <c r="N19" s="125"/>
      <c r="O19" s="126"/>
      <c r="P19" s="116">
        <f t="shared" si="2"/>
        <v>697495</v>
      </c>
      <c r="Q19" s="16"/>
      <c r="R19" s="7"/>
      <c r="S19" s="7"/>
      <c r="T19" s="7"/>
    </row>
    <row r="20" spans="1:20" ht="34.5" customHeight="1" x14ac:dyDescent="0.3">
      <c r="A20" s="132"/>
      <c r="B20" s="133"/>
      <c r="C20" s="133"/>
      <c r="D20" s="43" t="s">
        <v>167</v>
      </c>
      <c r="E20" s="123">
        <v>991537</v>
      </c>
      <c r="F20" s="120">
        <f t="shared" si="5"/>
        <v>991537</v>
      </c>
      <c r="G20" s="121"/>
      <c r="H20" s="121"/>
      <c r="I20" s="126"/>
      <c r="J20" s="123"/>
      <c r="K20" s="124"/>
      <c r="L20" s="125"/>
      <c r="M20" s="125"/>
      <c r="N20" s="125"/>
      <c r="O20" s="126"/>
      <c r="P20" s="116">
        <f t="shared" si="2"/>
        <v>991537</v>
      </c>
      <c r="Q20" s="16"/>
      <c r="R20" s="7"/>
      <c r="S20" s="7"/>
      <c r="T20" s="7"/>
    </row>
    <row r="21" spans="1:20" ht="34.5" customHeight="1" x14ac:dyDescent="0.3">
      <c r="A21" s="132"/>
      <c r="B21" s="133"/>
      <c r="C21" s="133"/>
      <c r="D21" s="43" t="s">
        <v>168</v>
      </c>
      <c r="E21" s="123">
        <v>1514225</v>
      </c>
      <c r="F21" s="120">
        <f t="shared" si="5"/>
        <v>1514225</v>
      </c>
      <c r="G21" s="121"/>
      <c r="H21" s="121"/>
      <c r="I21" s="126"/>
      <c r="J21" s="123"/>
      <c r="K21" s="124"/>
      <c r="L21" s="125"/>
      <c r="M21" s="125"/>
      <c r="N21" s="125"/>
      <c r="O21" s="126"/>
      <c r="P21" s="116">
        <f t="shared" si="2"/>
        <v>1514225</v>
      </c>
      <c r="Q21" s="16"/>
      <c r="R21" s="7"/>
      <c r="S21" s="7"/>
      <c r="T21" s="7"/>
    </row>
    <row r="22" spans="1:20" ht="37.5" customHeight="1" x14ac:dyDescent="0.3">
      <c r="A22" s="132"/>
      <c r="B22" s="133"/>
      <c r="C22" s="133"/>
      <c r="D22" s="43" t="s">
        <v>169</v>
      </c>
      <c r="E22" s="123">
        <v>1675107</v>
      </c>
      <c r="F22" s="120">
        <f t="shared" si="5"/>
        <v>1675107</v>
      </c>
      <c r="G22" s="121"/>
      <c r="H22" s="121"/>
      <c r="I22" s="126"/>
      <c r="J22" s="123"/>
      <c r="K22" s="124"/>
      <c r="L22" s="125"/>
      <c r="M22" s="125"/>
      <c r="N22" s="125"/>
      <c r="O22" s="126"/>
      <c r="P22" s="116">
        <f t="shared" si="2"/>
        <v>1675107</v>
      </c>
      <c r="Q22" s="16"/>
      <c r="R22" s="7"/>
      <c r="S22" s="7"/>
      <c r="T22" s="7"/>
    </row>
    <row r="23" spans="1:20" ht="34.5" customHeight="1" x14ac:dyDescent="0.3">
      <c r="A23" s="117" t="s">
        <v>108</v>
      </c>
      <c r="B23" s="118" t="s">
        <v>110</v>
      </c>
      <c r="C23" s="118" t="s">
        <v>109</v>
      </c>
      <c r="D23" s="43" t="s">
        <v>171</v>
      </c>
      <c r="E23" s="123">
        <f>E24+E25+E26+E27</f>
        <v>707800</v>
      </c>
      <c r="F23" s="120">
        <f t="shared" si="5"/>
        <v>707800</v>
      </c>
      <c r="G23" s="121"/>
      <c r="H23" s="121"/>
      <c r="I23" s="131"/>
      <c r="J23" s="129"/>
      <c r="K23" s="130"/>
      <c r="L23" s="121"/>
      <c r="M23" s="121"/>
      <c r="N23" s="121"/>
      <c r="O23" s="131"/>
      <c r="P23" s="116">
        <f t="shared" si="2"/>
        <v>707800</v>
      </c>
      <c r="Q23" s="16"/>
      <c r="R23" s="7"/>
      <c r="S23" s="7"/>
      <c r="T23" s="7"/>
    </row>
    <row r="24" spans="1:20" ht="34.5" customHeight="1" x14ac:dyDescent="0.3">
      <c r="A24" s="117"/>
      <c r="B24" s="118"/>
      <c r="C24" s="118"/>
      <c r="D24" s="43" t="s">
        <v>166</v>
      </c>
      <c r="E24" s="123">
        <v>140900</v>
      </c>
      <c r="F24" s="120">
        <f t="shared" si="5"/>
        <v>140900</v>
      </c>
      <c r="G24" s="121"/>
      <c r="H24" s="121"/>
      <c r="I24" s="126"/>
      <c r="J24" s="123"/>
      <c r="K24" s="124"/>
      <c r="L24" s="125"/>
      <c r="M24" s="125"/>
      <c r="N24" s="125"/>
      <c r="O24" s="126"/>
      <c r="P24" s="116">
        <f t="shared" si="2"/>
        <v>140900</v>
      </c>
      <c r="Q24" s="16"/>
      <c r="R24" s="7"/>
      <c r="S24" s="7"/>
      <c r="T24" s="7"/>
    </row>
    <row r="25" spans="1:20" ht="34.5" customHeight="1" x14ac:dyDescent="0.3">
      <c r="A25" s="132"/>
      <c r="B25" s="133"/>
      <c r="C25" s="133"/>
      <c r="D25" s="43" t="s">
        <v>167</v>
      </c>
      <c r="E25" s="123">
        <v>130000</v>
      </c>
      <c r="F25" s="120">
        <f t="shared" si="5"/>
        <v>130000</v>
      </c>
      <c r="G25" s="121"/>
      <c r="H25" s="121"/>
      <c r="I25" s="126"/>
      <c r="J25" s="123"/>
      <c r="K25" s="124"/>
      <c r="L25" s="125"/>
      <c r="M25" s="125"/>
      <c r="N25" s="125"/>
      <c r="O25" s="126"/>
      <c r="P25" s="116">
        <f t="shared" si="2"/>
        <v>130000</v>
      </c>
      <c r="Q25" s="16"/>
      <c r="R25" s="7"/>
      <c r="S25" s="7"/>
      <c r="T25" s="7"/>
    </row>
    <row r="26" spans="1:20" ht="34.5" customHeight="1" x14ac:dyDescent="0.3">
      <c r="A26" s="132"/>
      <c r="B26" s="133"/>
      <c r="C26" s="133"/>
      <c r="D26" s="43" t="s">
        <v>168</v>
      </c>
      <c r="E26" s="123">
        <v>330000</v>
      </c>
      <c r="F26" s="120">
        <f t="shared" si="5"/>
        <v>330000</v>
      </c>
      <c r="G26" s="121"/>
      <c r="H26" s="121"/>
      <c r="I26" s="126"/>
      <c r="J26" s="123"/>
      <c r="K26" s="124"/>
      <c r="L26" s="125"/>
      <c r="M26" s="125"/>
      <c r="N26" s="125"/>
      <c r="O26" s="126"/>
      <c r="P26" s="116">
        <f t="shared" si="2"/>
        <v>330000</v>
      </c>
      <c r="Q26" s="16"/>
      <c r="R26" s="7"/>
      <c r="S26" s="7"/>
      <c r="T26" s="7"/>
    </row>
    <row r="27" spans="1:20" ht="34.5" customHeight="1" x14ac:dyDescent="0.3">
      <c r="A27" s="132"/>
      <c r="B27" s="133"/>
      <c r="C27" s="133"/>
      <c r="D27" s="43" t="s">
        <v>169</v>
      </c>
      <c r="E27" s="123">
        <v>106900</v>
      </c>
      <c r="F27" s="120">
        <f t="shared" si="5"/>
        <v>106900</v>
      </c>
      <c r="G27" s="121"/>
      <c r="H27" s="121"/>
      <c r="I27" s="126"/>
      <c r="J27" s="123"/>
      <c r="K27" s="124"/>
      <c r="L27" s="125"/>
      <c r="M27" s="125"/>
      <c r="N27" s="125"/>
      <c r="O27" s="126"/>
      <c r="P27" s="116">
        <f t="shared" si="2"/>
        <v>106900</v>
      </c>
      <c r="Q27" s="16"/>
      <c r="R27" s="7"/>
      <c r="S27" s="7"/>
      <c r="T27" s="7"/>
    </row>
    <row r="28" spans="1:20" ht="34.5" customHeight="1" x14ac:dyDescent="0.3">
      <c r="A28" s="117" t="s">
        <v>56</v>
      </c>
      <c r="B28" s="118" t="s">
        <v>57</v>
      </c>
      <c r="C28" s="118" t="s">
        <v>17</v>
      </c>
      <c r="D28" s="43" t="s">
        <v>64</v>
      </c>
      <c r="E28" s="134">
        <v>400</v>
      </c>
      <c r="F28" s="135">
        <v>400</v>
      </c>
      <c r="G28" s="125">
        <v>0</v>
      </c>
      <c r="H28" s="125">
        <v>0</v>
      </c>
      <c r="I28" s="126">
        <v>0</v>
      </c>
      <c r="J28" s="123">
        <v>0</v>
      </c>
      <c r="K28" s="125">
        <v>0</v>
      </c>
      <c r="L28" s="125">
        <v>0</v>
      </c>
      <c r="M28" s="125">
        <v>0</v>
      </c>
      <c r="N28" s="125">
        <v>0</v>
      </c>
      <c r="O28" s="126">
        <v>0</v>
      </c>
      <c r="P28" s="136">
        <f t="shared" si="2"/>
        <v>400</v>
      </c>
      <c r="Q28" s="16"/>
      <c r="R28" s="7"/>
      <c r="S28" s="7"/>
      <c r="T28" s="7"/>
    </row>
    <row r="29" spans="1:20" ht="34.5" customHeight="1" x14ac:dyDescent="0.3">
      <c r="A29" s="117" t="s">
        <v>58</v>
      </c>
      <c r="B29" s="118" t="s">
        <v>59</v>
      </c>
      <c r="C29" s="118" t="s">
        <v>66</v>
      </c>
      <c r="D29" s="45" t="s">
        <v>67</v>
      </c>
      <c r="E29" s="134">
        <v>10800</v>
      </c>
      <c r="F29" s="120">
        <f t="shared" ref="F29:F30" si="7">E29</f>
        <v>10800</v>
      </c>
      <c r="G29" s="137">
        <v>0</v>
      </c>
      <c r="H29" s="137">
        <v>0</v>
      </c>
      <c r="I29" s="138">
        <v>0</v>
      </c>
      <c r="J29" s="139">
        <v>0</v>
      </c>
      <c r="K29" s="137">
        <v>0</v>
      </c>
      <c r="L29" s="137">
        <v>0</v>
      </c>
      <c r="M29" s="137">
        <v>0</v>
      </c>
      <c r="N29" s="137">
        <v>0</v>
      </c>
      <c r="O29" s="138">
        <v>0</v>
      </c>
      <c r="P29" s="136">
        <f t="shared" si="2"/>
        <v>10800</v>
      </c>
      <c r="Q29" s="16"/>
      <c r="R29" s="7"/>
      <c r="S29" s="7"/>
      <c r="T29" s="7"/>
    </row>
    <row r="30" spans="1:20" ht="45.75" customHeight="1" x14ac:dyDescent="0.3">
      <c r="A30" s="117" t="s">
        <v>62</v>
      </c>
      <c r="B30" s="118" t="s">
        <v>63</v>
      </c>
      <c r="C30" s="118" t="s">
        <v>66</v>
      </c>
      <c r="D30" s="45" t="s">
        <v>78</v>
      </c>
      <c r="E30" s="134">
        <v>2400</v>
      </c>
      <c r="F30" s="120">
        <f t="shared" si="7"/>
        <v>2400</v>
      </c>
      <c r="G30" s="125">
        <v>0</v>
      </c>
      <c r="H30" s="125">
        <v>0</v>
      </c>
      <c r="I30" s="126">
        <v>0</v>
      </c>
      <c r="J30" s="123">
        <v>0</v>
      </c>
      <c r="K30" s="125">
        <v>0</v>
      </c>
      <c r="L30" s="125">
        <v>0</v>
      </c>
      <c r="M30" s="125">
        <v>0</v>
      </c>
      <c r="N30" s="125">
        <v>0</v>
      </c>
      <c r="O30" s="126">
        <v>0</v>
      </c>
      <c r="P30" s="116">
        <f t="shared" si="2"/>
        <v>2400</v>
      </c>
      <c r="Q30" s="16"/>
      <c r="R30" s="7"/>
      <c r="S30" s="7"/>
      <c r="T30" s="7"/>
    </row>
    <row r="31" spans="1:20" ht="49.5" customHeight="1" x14ac:dyDescent="0.3">
      <c r="A31" s="117" t="s">
        <v>74</v>
      </c>
      <c r="B31" s="118" t="s">
        <v>75</v>
      </c>
      <c r="C31" s="118" t="s">
        <v>66</v>
      </c>
      <c r="D31" s="45" t="s">
        <v>93</v>
      </c>
      <c r="E31" s="134">
        <v>16700</v>
      </c>
      <c r="F31" s="135">
        <v>16700</v>
      </c>
      <c r="G31" s="125">
        <v>0</v>
      </c>
      <c r="H31" s="125">
        <v>0</v>
      </c>
      <c r="I31" s="126">
        <v>0</v>
      </c>
      <c r="J31" s="123">
        <v>0</v>
      </c>
      <c r="K31" s="125">
        <v>0</v>
      </c>
      <c r="L31" s="125">
        <v>0</v>
      </c>
      <c r="M31" s="125">
        <v>0</v>
      </c>
      <c r="N31" s="125">
        <v>0</v>
      </c>
      <c r="O31" s="126">
        <v>0</v>
      </c>
      <c r="P31" s="116">
        <f t="shared" si="2"/>
        <v>16700</v>
      </c>
      <c r="Q31" s="16"/>
      <c r="R31" s="7"/>
      <c r="S31" s="7"/>
      <c r="T31" s="7"/>
    </row>
    <row r="32" spans="1:20" ht="34.5" customHeight="1" x14ac:dyDescent="0.3">
      <c r="A32" s="117" t="s">
        <v>70</v>
      </c>
      <c r="B32" s="118" t="s">
        <v>71</v>
      </c>
      <c r="C32" s="118" t="s">
        <v>17</v>
      </c>
      <c r="D32" s="43" t="s">
        <v>79</v>
      </c>
      <c r="E32" s="134">
        <f>F32</f>
        <v>7100</v>
      </c>
      <c r="F32" s="135">
        <v>7100</v>
      </c>
      <c r="G32" s="125">
        <v>0</v>
      </c>
      <c r="H32" s="125">
        <v>0</v>
      </c>
      <c r="I32" s="126">
        <v>0</v>
      </c>
      <c r="J32" s="123">
        <v>0</v>
      </c>
      <c r="K32" s="125">
        <v>0</v>
      </c>
      <c r="L32" s="125">
        <v>0</v>
      </c>
      <c r="M32" s="125">
        <v>0</v>
      </c>
      <c r="N32" s="125">
        <v>0</v>
      </c>
      <c r="O32" s="126">
        <v>0</v>
      </c>
      <c r="P32" s="116">
        <f t="shared" si="2"/>
        <v>7100</v>
      </c>
      <c r="Q32" s="16"/>
      <c r="R32" s="7"/>
      <c r="S32" s="7"/>
      <c r="T32" s="7"/>
    </row>
    <row r="33" spans="1:20" ht="81" customHeight="1" x14ac:dyDescent="0.3">
      <c r="A33" s="117" t="s">
        <v>72</v>
      </c>
      <c r="B33" s="118" t="s">
        <v>73</v>
      </c>
      <c r="C33" s="118" t="s">
        <v>16</v>
      </c>
      <c r="D33" s="45" t="s">
        <v>80</v>
      </c>
      <c r="E33" s="134">
        <v>2300</v>
      </c>
      <c r="F33" s="120">
        <f>E33</f>
        <v>2300</v>
      </c>
      <c r="G33" s="125">
        <v>0</v>
      </c>
      <c r="H33" s="125">
        <v>0</v>
      </c>
      <c r="I33" s="126">
        <v>0</v>
      </c>
      <c r="J33" s="123">
        <v>0</v>
      </c>
      <c r="K33" s="125">
        <v>0</v>
      </c>
      <c r="L33" s="125">
        <v>0</v>
      </c>
      <c r="M33" s="125">
        <v>0</v>
      </c>
      <c r="N33" s="125">
        <v>0</v>
      </c>
      <c r="O33" s="126">
        <v>0</v>
      </c>
      <c r="P33" s="116">
        <f t="shared" si="2"/>
        <v>2300</v>
      </c>
      <c r="Q33" s="16"/>
      <c r="R33" s="7"/>
      <c r="S33" s="7"/>
      <c r="T33" s="7"/>
    </row>
    <row r="34" spans="1:20" ht="98.25" customHeight="1" x14ac:dyDescent="0.3">
      <c r="A34" s="117" t="s">
        <v>60</v>
      </c>
      <c r="B34" s="118" t="s">
        <v>61</v>
      </c>
      <c r="C34" s="118" t="s">
        <v>65</v>
      </c>
      <c r="D34" s="45" t="s">
        <v>68</v>
      </c>
      <c r="E34" s="134">
        <f>12397+3642</f>
        <v>16039</v>
      </c>
      <c r="F34" s="120">
        <f>E34</f>
        <v>16039</v>
      </c>
      <c r="G34" s="125"/>
      <c r="H34" s="125"/>
      <c r="I34" s="126"/>
      <c r="J34" s="123"/>
      <c r="K34" s="125"/>
      <c r="L34" s="125"/>
      <c r="M34" s="125"/>
      <c r="N34" s="125"/>
      <c r="O34" s="126"/>
      <c r="P34" s="116">
        <f t="shared" si="2"/>
        <v>16039</v>
      </c>
      <c r="Q34" s="16"/>
      <c r="R34" s="7"/>
      <c r="S34" s="7"/>
      <c r="T34" s="7"/>
    </row>
    <row r="35" spans="1:20" ht="42.75" customHeight="1" x14ac:dyDescent="0.3">
      <c r="A35" s="117" t="s">
        <v>24</v>
      </c>
      <c r="B35" s="118" t="s">
        <v>25</v>
      </c>
      <c r="C35" s="118" t="s">
        <v>17</v>
      </c>
      <c r="D35" s="44" t="s">
        <v>172</v>
      </c>
      <c r="E35" s="140">
        <f>E36+E37+E38+E39</f>
        <v>84500</v>
      </c>
      <c r="F35" s="140">
        <f>F36+F37+F38+F39</f>
        <v>84500</v>
      </c>
      <c r="G35" s="125"/>
      <c r="H35" s="125"/>
      <c r="I35" s="126"/>
      <c r="J35" s="123"/>
      <c r="K35" s="125"/>
      <c r="L35" s="125"/>
      <c r="M35" s="125"/>
      <c r="N35" s="125"/>
      <c r="O35" s="126"/>
      <c r="P35" s="116">
        <f t="shared" si="2"/>
        <v>84500</v>
      </c>
      <c r="Q35" s="16"/>
      <c r="R35" s="7"/>
      <c r="S35" s="7"/>
      <c r="T35" s="7"/>
    </row>
    <row r="36" spans="1:20" ht="63.75" customHeight="1" x14ac:dyDescent="0.3">
      <c r="A36" s="117"/>
      <c r="B36" s="118"/>
      <c r="C36" s="118"/>
      <c r="D36" s="44" t="s">
        <v>119</v>
      </c>
      <c r="E36" s="140">
        <v>60000</v>
      </c>
      <c r="F36" s="120">
        <f>E36</f>
        <v>60000</v>
      </c>
      <c r="G36" s="125"/>
      <c r="H36" s="125"/>
      <c r="I36" s="126"/>
      <c r="J36" s="123"/>
      <c r="K36" s="125"/>
      <c r="L36" s="125"/>
      <c r="M36" s="125"/>
      <c r="N36" s="125"/>
      <c r="O36" s="126"/>
      <c r="P36" s="116">
        <f t="shared" si="2"/>
        <v>60000</v>
      </c>
      <c r="Q36" s="16"/>
      <c r="R36" s="7"/>
      <c r="S36" s="7"/>
      <c r="T36" s="7"/>
    </row>
    <row r="37" spans="1:20" ht="102" customHeight="1" x14ac:dyDescent="0.3">
      <c r="A37" s="117"/>
      <c r="B37" s="118"/>
      <c r="C37" s="118"/>
      <c r="D37" s="44" t="s">
        <v>120</v>
      </c>
      <c r="E37" s="140">
        <v>5800</v>
      </c>
      <c r="F37" s="120">
        <f>E37</f>
        <v>5800</v>
      </c>
      <c r="G37" s="125"/>
      <c r="H37" s="125"/>
      <c r="I37" s="126"/>
      <c r="J37" s="123"/>
      <c r="K37" s="125"/>
      <c r="L37" s="125"/>
      <c r="M37" s="125"/>
      <c r="N37" s="125"/>
      <c r="O37" s="126"/>
      <c r="P37" s="116">
        <f t="shared" si="2"/>
        <v>5800</v>
      </c>
      <c r="Q37" s="16"/>
      <c r="R37" s="7"/>
      <c r="S37" s="7"/>
      <c r="T37" s="7"/>
    </row>
    <row r="38" spans="1:20" ht="135.75" customHeight="1" x14ac:dyDescent="0.3">
      <c r="A38" s="117"/>
      <c r="B38" s="118"/>
      <c r="C38" s="118"/>
      <c r="D38" s="44" t="s">
        <v>121</v>
      </c>
      <c r="E38" s="140">
        <v>5000</v>
      </c>
      <c r="F38" s="120">
        <f>E38</f>
        <v>5000</v>
      </c>
      <c r="G38" s="125"/>
      <c r="H38" s="125"/>
      <c r="I38" s="126"/>
      <c r="J38" s="123"/>
      <c r="K38" s="125"/>
      <c r="L38" s="125"/>
      <c r="M38" s="125"/>
      <c r="N38" s="125"/>
      <c r="O38" s="126"/>
      <c r="P38" s="116">
        <f t="shared" si="2"/>
        <v>5000</v>
      </c>
      <c r="Q38" s="16"/>
      <c r="R38" s="7"/>
      <c r="S38" s="7"/>
      <c r="T38" s="7"/>
    </row>
    <row r="39" spans="1:20" ht="32.25" customHeight="1" x14ac:dyDescent="0.3">
      <c r="A39" s="117"/>
      <c r="B39" s="118"/>
      <c r="C39" s="118"/>
      <c r="D39" s="43" t="s">
        <v>165</v>
      </c>
      <c r="E39" s="140">
        <f>6142-3642+5200+6000</f>
        <v>13700</v>
      </c>
      <c r="F39" s="120">
        <f>E39</f>
        <v>13700</v>
      </c>
      <c r="G39" s="125"/>
      <c r="H39" s="125"/>
      <c r="I39" s="126"/>
      <c r="J39" s="123"/>
      <c r="K39" s="125"/>
      <c r="L39" s="125"/>
      <c r="M39" s="125"/>
      <c r="N39" s="125"/>
      <c r="O39" s="126"/>
      <c r="P39" s="116">
        <f t="shared" si="2"/>
        <v>13700</v>
      </c>
      <c r="Q39" s="16"/>
      <c r="R39" s="7"/>
      <c r="S39" s="7"/>
      <c r="T39" s="7"/>
    </row>
    <row r="40" spans="1:20" ht="80.25" customHeight="1" x14ac:dyDescent="0.3">
      <c r="A40" s="117" t="s">
        <v>161</v>
      </c>
      <c r="B40" s="118" t="s">
        <v>115</v>
      </c>
      <c r="C40" s="118" t="s">
        <v>17</v>
      </c>
      <c r="D40" s="44" t="s">
        <v>179</v>
      </c>
      <c r="E40" s="140">
        <f>E41+E42</f>
        <v>53802</v>
      </c>
      <c r="F40" s="120">
        <f>E40</f>
        <v>53802</v>
      </c>
      <c r="G40" s="125"/>
      <c r="H40" s="125"/>
      <c r="I40" s="126"/>
      <c r="J40" s="123"/>
      <c r="K40" s="125"/>
      <c r="L40" s="125"/>
      <c r="M40" s="125"/>
      <c r="N40" s="125"/>
      <c r="O40" s="126"/>
      <c r="P40" s="116">
        <f t="shared" si="2"/>
        <v>53802</v>
      </c>
      <c r="Q40" s="16"/>
      <c r="R40" s="7"/>
      <c r="S40" s="7"/>
      <c r="T40" s="7"/>
    </row>
    <row r="41" spans="1:20" ht="39" customHeight="1" x14ac:dyDescent="0.3">
      <c r="A41" s="117"/>
      <c r="B41" s="118"/>
      <c r="C41" s="118"/>
      <c r="D41" s="43" t="s">
        <v>165</v>
      </c>
      <c r="E41" s="140">
        <v>33802</v>
      </c>
      <c r="F41" s="120">
        <f t="shared" ref="F41:F45" si="8">E41</f>
        <v>33802</v>
      </c>
      <c r="G41" s="125"/>
      <c r="H41" s="125"/>
      <c r="I41" s="126"/>
      <c r="J41" s="123"/>
      <c r="K41" s="125"/>
      <c r="L41" s="125"/>
      <c r="M41" s="125"/>
      <c r="N41" s="125"/>
      <c r="O41" s="126"/>
      <c r="P41" s="116">
        <f t="shared" si="2"/>
        <v>33802</v>
      </c>
      <c r="Q41" s="16"/>
      <c r="R41" s="7"/>
      <c r="S41" s="7"/>
      <c r="T41" s="7"/>
    </row>
    <row r="42" spans="1:20" ht="41.25" customHeight="1" x14ac:dyDescent="0.3">
      <c r="A42" s="117"/>
      <c r="B42" s="118"/>
      <c r="C42" s="118"/>
      <c r="D42" s="43" t="s">
        <v>169</v>
      </c>
      <c r="E42" s="140">
        <v>20000</v>
      </c>
      <c r="F42" s="120">
        <f t="shared" si="8"/>
        <v>20000</v>
      </c>
      <c r="G42" s="125"/>
      <c r="H42" s="125"/>
      <c r="I42" s="126"/>
      <c r="J42" s="123"/>
      <c r="K42" s="125"/>
      <c r="L42" s="125"/>
      <c r="M42" s="125"/>
      <c r="N42" s="125"/>
      <c r="O42" s="126"/>
      <c r="P42" s="116">
        <f t="shared" si="2"/>
        <v>20000</v>
      </c>
      <c r="Q42" s="16"/>
      <c r="R42" s="7"/>
      <c r="S42" s="7"/>
      <c r="T42" s="7"/>
    </row>
    <row r="43" spans="1:20" ht="34.5" customHeight="1" x14ac:dyDescent="0.3">
      <c r="A43" s="117" t="s">
        <v>26</v>
      </c>
      <c r="B43" s="118" t="s">
        <v>27</v>
      </c>
      <c r="C43" s="118" t="s">
        <v>18</v>
      </c>
      <c r="D43" s="43" t="s">
        <v>28</v>
      </c>
      <c r="E43" s="134">
        <f>215200-5200-6000</f>
        <v>204000</v>
      </c>
      <c r="F43" s="120">
        <f t="shared" si="8"/>
        <v>204000</v>
      </c>
      <c r="G43" s="125">
        <v>0</v>
      </c>
      <c r="H43" s="125">
        <v>0</v>
      </c>
      <c r="I43" s="126">
        <v>0</v>
      </c>
      <c r="J43" s="123">
        <v>0</v>
      </c>
      <c r="K43" s="125">
        <v>0</v>
      </c>
      <c r="L43" s="125">
        <v>0</v>
      </c>
      <c r="M43" s="125">
        <v>0</v>
      </c>
      <c r="N43" s="125">
        <v>0</v>
      </c>
      <c r="O43" s="126">
        <v>0</v>
      </c>
      <c r="P43" s="116">
        <f t="shared" si="2"/>
        <v>204000</v>
      </c>
      <c r="Q43" s="16"/>
      <c r="R43" s="7"/>
      <c r="S43" s="7"/>
      <c r="T43" s="7"/>
    </row>
    <row r="44" spans="1:20" ht="34.5" customHeight="1" x14ac:dyDescent="0.3">
      <c r="A44" s="117" t="s">
        <v>144</v>
      </c>
      <c r="B44" s="118" t="s">
        <v>145</v>
      </c>
      <c r="C44" s="118" t="s">
        <v>146</v>
      </c>
      <c r="D44" s="43" t="s">
        <v>147</v>
      </c>
      <c r="E44" s="134">
        <v>1807102</v>
      </c>
      <c r="F44" s="120">
        <f t="shared" si="8"/>
        <v>1807102</v>
      </c>
      <c r="G44" s="125"/>
      <c r="H44" s="125"/>
      <c r="I44" s="126"/>
      <c r="J44" s="123"/>
      <c r="K44" s="125"/>
      <c r="L44" s="125"/>
      <c r="M44" s="125"/>
      <c r="N44" s="125"/>
      <c r="O44" s="126"/>
      <c r="P44" s="116">
        <f t="shared" si="2"/>
        <v>1807102</v>
      </c>
      <c r="Q44" s="16"/>
      <c r="R44" s="7"/>
      <c r="S44" s="7"/>
      <c r="T44" s="7"/>
    </row>
    <row r="45" spans="1:20" ht="38.25" customHeight="1" x14ac:dyDescent="0.3">
      <c r="A45" s="117" t="s">
        <v>123</v>
      </c>
      <c r="B45" s="118" t="s">
        <v>122</v>
      </c>
      <c r="C45" s="118" t="s">
        <v>11</v>
      </c>
      <c r="D45" s="45" t="s">
        <v>124</v>
      </c>
      <c r="E45" s="140">
        <v>1040000</v>
      </c>
      <c r="F45" s="120">
        <f t="shared" si="8"/>
        <v>1040000</v>
      </c>
      <c r="G45" s="125">
        <v>0</v>
      </c>
      <c r="H45" s="125">
        <v>0</v>
      </c>
      <c r="I45" s="126">
        <v>0</v>
      </c>
      <c r="J45" s="123">
        <v>0</v>
      </c>
      <c r="K45" s="125">
        <v>0</v>
      </c>
      <c r="L45" s="125">
        <v>0</v>
      </c>
      <c r="M45" s="125">
        <v>0</v>
      </c>
      <c r="N45" s="125">
        <v>0</v>
      </c>
      <c r="O45" s="126">
        <v>0</v>
      </c>
      <c r="P45" s="116">
        <f t="shared" si="2"/>
        <v>1040000</v>
      </c>
      <c r="Q45" s="16"/>
      <c r="R45" s="7"/>
      <c r="S45" s="7"/>
      <c r="T45" s="7"/>
    </row>
    <row r="46" spans="1:20" ht="28.5" customHeight="1" x14ac:dyDescent="0.3">
      <c r="A46" s="117" t="s">
        <v>29</v>
      </c>
      <c r="B46" s="118" t="s">
        <v>30</v>
      </c>
      <c r="C46" s="118" t="s">
        <v>11</v>
      </c>
      <c r="D46" s="43" t="s">
        <v>31</v>
      </c>
      <c r="E46" s="140">
        <v>5000000</v>
      </c>
      <c r="F46" s="120">
        <v>5000000</v>
      </c>
      <c r="G46" s="120">
        <v>0</v>
      </c>
      <c r="H46" s="120">
        <v>606405</v>
      </c>
      <c r="I46" s="126">
        <v>0</v>
      </c>
      <c r="J46" s="123">
        <v>0</v>
      </c>
      <c r="K46" s="125">
        <v>0</v>
      </c>
      <c r="L46" s="125">
        <v>0</v>
      </c>
      <c r="M46" s="125">
        <v>0</v>
      </c>
      <c r="N46" s="125">
        <v>0</v>
      </c>
      <c r="O46" s="126">
        <v>0</v>
      </c>
      <c r="P46" s="116">
        <f t="shared" si="2"/>
        <v>5000000</v>
      </c>
      <c r="Q46" s="16"/>
      <c r="R46" s="7"/>
      <c r="S46" s="7"/>
      <c r="T46" s="7"/>
    </row>
    <row r="47" spans="1:20" ht="42.75" customHeight="1" x14ac:dyDescent="0.3">
      <c r="A47" s="117" t="s">
        <v>125</v>
      </c>
      <c r="B47" s="118" t="s">
        <v>126</v>
      </c>
      <c r="C47" s="118" t="s">
        <v>127</v>
      </c>
      <c r="D47" s="45" t="s">
        <v>133</v>
      </c>
      <c r="E47" s="140">
        <v>366200</v>
      </c>
      <c r="F47" s="120">
        <f t="shared" ref="F47" si="9">E47</f>
        <v>366200</v>
      </c>
      <c r="G47" s="120"/>
      <c r="H47" s="120"/>
      <c r="I47" s="126"/>
      <c r="J47" s="123">
        <v>1100000</v>
      </c>
      <c r="K47" s="125">
        <v>1100000</v>
      </c>
      <c r="L47" s="125"/>
      <c r="M47" s="125"/>
      <c r="N47" s="125"/>
      <c r="O47" s="126">
        <f>J47</f>
        <v>1100000</v>
      </c>
      <c r="P47" s="116">
        <f t="shared" si="2"/>
        <v>1466200</v>
      </c>
      <c r="Q47" s="16"/>
      <c r="R47" s="7"/>
      <c r="S47" s="7"/>
      <c r="T47" s="7"/>
    </row>
    <row r="48" spans="1:20" ht="48.75" customHeight="1" x14ac:dyDescent="0.3">
      <c r="A48" s="117" t="s">
        <v>33</v>
      </c>
      <c r="B48" s="118" t="s">
        <v>34</v>
      </c>
      <c r="C48" s="118" t="s">
        <v>35</v>
      </c>
      <c r="D48" s="43" t="s">
        <v>128</v>
      </c>
      <c r="E48" s="123">
        <v>200000</v>
      </c>
      <c r="F48" s="120">
        <f>E48</f>
        <v>200000</v>
      </c>
      <c r="G48" s="121"/>
      <c r="H48" s="121"/>
      <c r="I48" s="126">
        <v>0</v>
      </c>
      <c r="J48" s="123">
        <f t="shared" ref="J48" si="10">K48+N48</f>
        <v>0</v>
      </c>
      <c r="K48" s="124">
        <v>0</v>
      </c>
      <c r="L48" s="125">
        <v>0</v>
      </c>
      <c r="M48" s="125">
        <v>0</v>
      </c>
      <c r="N48" s="125">
        <v>0</v>
      </c>
      <c r="O48" s="126">
        <f t="shared" ref="O48" si="11">N48</f>
        <v>0</v>
      </c>
      <c r="P48" s="116">
        <f t="shared" ref="P48" si="12">E48+J48</f>
        <v>200000</v>
      </c>
      <c r="Q48" s="16"/>
      <c r="R48" s="7"/>
      <c r="S48" s="7"/>
      <c r="T48" s="7"/>
    </row>
    <row r="49" spans="1:20" ht="37.5" customHeight="1" thickBot="1" x14ac:dyDescent="0.35">
      <c r="A49" s="141" t="s">
        <v>129</v>
      </c>
      <c r="B49" s="142" t="s">
        <v>130</v>
      </c>
      <c r="C49" s="142" t="s">
        <v>131</v>
      </c>
      <c r="D49" s="51" t="s">
        <v>132</v>
      </c>
      <c r="E49" s="143"/>
      <c r="F49" s="144"/>
      <c r="G49" s="144"/>
      <c r="H49" s="144"/>
      <c r="I49" s="145"/>
      <c r="J49" s="146">
        <v>40000</v>
      </c>
      <c r="K49" s="147"/>
      <c r="L49" s="147">
        <v>40000</v>
      </c>
      <c r="M49" s="147"/>
      <c r="N49" s="147"/>
      <c r="O49" s="145"/>
      <c r="P49" s="148">
        <f t="shared" si="2"/>
        <v>40000</v>
      </c>
      <c r="Q49" s="16"/>
      <c r="R49" s="7"/>
      <c r="S49" s="7"/>
      <c r="T49" s="7"/>
    </row>
    <row r="50" spans="1:20" s="3" customFormat="1" ht="46.5" customHeight="1" x14ac:dyDescent="0.3">
      <c r="A50" s="149" t="s">
        <v>52</v>
      </c>
      <c r="B50" s="150"/>
      <c r="C50" s="151"/>
      <c r="D50" s="72" t="s">
        <v>102</v>
      </c>
      <c r="E50" s="152">
        <f>E51</f>
        <v>45949157</v>
      </c>
      <c r="F50" s="153">
        <f t="shared" ref="F50:G50" si="13">F51</f>
        <v>45949157</v>
      </c>
      <c r="G50" s="153">
        <f t="shared" si="13"/>
        <v>32982200</v>
      </c>
      <c r="H50" s="153">
        <f>H51</f>
        <v>1906359</v>
      </c>
      <c r="I50" s="154">
        <f>I51</f>
        <v>0</v>
      </c>
      <c r="J50" s="155">
        <f>J51</f>
        <v>713378</v>
      </c>
      <c r="K50" s="156">
        <v>0</v>
      </c>
      <c r="L50" s="156">
        <f>L51</f>
        <v>650820</v>
      </c>
      <c r="M50" s="157">
        <v>0</v>
      </c>
      <c r="N50" s="157">
        <v>0</v>
      </c>
      <c r="O50" s="158">
        <f>O51</f>
        <v>62558</v>
      </c>
      <c r="P50" s="154">
        <f t="shared" si="2"/>
        <v>46662535</v>
      </c>
      <c r="Q50" s="16"/>
    </row>
    <row r="51" spans="1:20" s="3" customFormat="1" ht="52.5" customHeight="1" thickBot="1" x14ac:dyDescent="0.35">
      <c r="A51" s="159" t="s">
        <v>40</v>
      </c>
      <c r="B51" s="160"/>
      <c r="C51" s="103"/>
      <c r="D51" s="73" t="s">
        <v>102</v>
      </c>
      <c r="E51" s="161">
        <f>E52+E53+E57+E60+E63+E64+E69+E70+E75+E77+E78+E76</f>
        <v>45949157</v>
      </c>
      <c r="F51" s="161">
        <f t="shared" ref="F51:P51" si="14">F52+F53+F57+F60+F63+F64+F69+F70+F75+F77+F78+F76</f>
        <v>45949157</v>
      </c>
      <c r="G51" s="161">
        <f t="shared" si="14"/>
        <v>32982200</v>
      </c>
      <c r="H51" s="161">
        <f t="shared" si="14"/>
        <v>1906359</v>
      </c>
      <c r="I51" s="161">
        <f t="shared" si="14"/>
        <v>0</v>
      </c>
      <c r="J51" s="161">
        <f t="shared" si="14"/>
        <v>713378</v>
      </c>
      <c r="K51" s="161">
        <f t="shared" si="14"/>
        <v>62558</v>
      </c>
      <c r="L51" s="161">
        <f t="shared" si="14"/>
        <v>650820</v>
      </c>
      <c r="M51" s="161">
        <f t="shared" si="14"/>
        <v>38500</v>
      </c>
      <c r="N51" s="161">
        <f t="shared" si="14"/>
        <v>21580</v>
      </c>
      <c r="O51" s="161">
        <f t="shared" si="14"/>
        <v>62558</v>
      </c>
      <c r="P51" s="161">
        <f t="shared" si="14"/>
        <v>46662535</v>
      </c>
      <c r="Q51" s="16"/>
    </row>
    <row r="52" spans="1:20" s="3" customFormat="1" ht="47.25" x14ac:dyDescent="0.3">
      <c r="A52" s="107" t="s">
        <v>36</v>
      </c>
      <c r="B52" s="108" t="s">
        <v>37</v>
      </c>
      <c r="C52" s="108" t="s">
        <v>5</v>
      </c>
      <c r="D52" s="71" t="s">
        <v>81</v>
      </c>
      <c r="E52" s="163">
        <v>1522955</v>
      </c>
      <c r="F52" s="164">
        <v>1522955</v>
      </c>
      <c r="G52" s="110">
        <v>1171983</v>
      </c>
      <c r="H52" s="110">
        <v>0</v>
      </c>
      <c r="I52" s="165">
        <v>0</v>
      </c>
      <c r="J52" s="166">
        <f>N52</f>
        <v>0</v>
      </c>
      <c r="K52" s="167">
        <v>0</v>
      </c>
      <c r="L52" s="167">
        <v>0</v>
      </c>
      <c r="M52" s="167">
        <v>0</v>
      </c>
      <c r="N52" s="167">
        <v>0</v>
      </c>
      <c r="O52" s="168">
        <v>0</v>
      </c>
      <c r="P52" s="169">
        <f t="shared" si="2"/>
        <v>1522955</v>
      </c>
      <c r="Q52" s="16"/>
    </row>
    <row r="53" spans="1:20" s="3" customFormat="1" ht="18.75" x14ac:dyDescent="0.3">
      <c r="A53" s="141" t="s">
        <v>38</v>
      </c>
      <c r="B53" s="142" t="s">
        <v>16</v>
      </c>
      <c r="C53" s="142" t="s">
        <v>10</v>
      </c>
      <c r="D53" s="43" t="s">
        <v>41</v>
      </c>
      <c r="E53" s="170">
        <f>E54+E55</f>
        <v>11232709</v>
      </c>
      <c r="F53" s="171">
        <f t="shared" ref="F53:P53" si="15">F54+F55</f>
        <v>11232709</v>
      </c>
      <c r="G53" s="171">
        <f t="shared" si="15"/>
        <v>7744523</v>
      </c>
      <c r="H53" s="171">
        <f t="shared" si="15"/>
        <v>607883</v>
      </c>
      <c r="I53" s="172">
        <f t="shared" si="15"/>
        <v>0</v>
      </c>
      <c r="J53" s="170">
        <f t="shared" si="15"/>
        <v>573420</v>
      </c>
      <c r="K53" s="171">
        <f t="shared" si="15"/>
        <v>0</v>
      </c>
      <c r="L53" s="171">
        <f t="shared" si="15"/>
        <v>573420</v>
      </c>
      <c r="M53" s="173">
        <f t="shared" si="15"/>
        <v>0</v>
      </c>
      <c r="N53" s="173">
        <f t="shared" si="15"/>
        <v>0</v>
      </c>
      <c r="O53" s="174">
        <f t="shared" si="15"/>
        <v>0</v>
      </c>
      <c r="P53" s="175">
        <f t="shared" si="15"/>
        <v>11806129</v>
      </c>
      <c r="Q53" s="16"/>
    </row>
    <row r="54" spans="1:20" s="3" customFormat="1" ht="18" customHeight="1" x14ac:dyDescent="0.3">
      <c r="A54" s="176"/>
      <c r="B54" s="177"/>
      <c r="C54" s="177"/>
      <c r="D54" s="47" t="s">
        <v>107</v>
      </c>
      <c r="E54" s="170">
        <v>11232709</v>
      </c>
      <c r="F54" s="171">
        <f>E54</f>
        <v>11232709</v>
      </c>
      <c r="G54" s="120">
        <v>7744523</v>
      </c>
      <c r="H54" s="120">
        <v>607883</v>
      </c>
      <c r="I54" s="178"/>
      <c r="J54" s="179">
        <v>573420</v>
      </c>
      <c r="K54" s="135"/>
      <c r="L54" s="135">
        <v>573420</v>
      </c>
      <c r="M54" s="180"/>
      <c r="N54" s="180"/>
      <c r="O54" s="181"/>
      <c r="P54" s="182">
        <f t="shared" si="2"/>
        <v>11806129</v>
      </c>
      <c r="Q54" s="16"/>
    </row>
    <row r="55" spans="1:20" s="3" customFormat="1" ht="31.5" hidden="1" x14ac:dyDescent="0.3">
      <c r="A55" s="176"/>
      <c r="B55" s="177"/>
      <c r="C55" s="177"/>
      <c r="D55" s="47" t="s">
        <v>152</v>
      </c>
      <c r="E55" s="170"/>
      <c r="F55" s="171"/>
      <c r="G55" s="120"/>
      <c r="H55" s="183"/>
      <c r="I55" s="184"/>
      <c r="J55" s="185"/>
      <c r="K55" s="186"/>
      <c r="L55" s="186"/>
      <c r="M55" s="180"/>
      <c r="N55" s="180"/>
      <c r="O55" s="181"/>
      <c r="P55" s="182">
        <f t="shared" si="2"/>
        <v>0</v>
      </c>
      <c r="Q55" s="16"/>
    </row>
    <row r="56" spans="1:20" s="3" customFormat="1" ht="18.75" hidden="1" x14ac:dyDescent="0.3">
      <c r="A56" s="176"/>
      <c r="B56" s="177"/>
      <c r="C56" s="177"/>
      <c r="D56" s="47"/>
      <c r="E56" s="187"/>
      <c r="F56" s="173"/>
      <c r="G56" s="183"/>
      <c r="H56" s="183"/>
      <c r="I56" s="184"/>
      <c r="J56" s="185"/>
      <c r="K56" s="186"/>
      <c r="L56" s="186"/>
      <c r="M56" s="180"/>
      <c r="N56" s="180"/>
      <c r="O56" s="181"/>
      <c r="P56" s="182">
        <f t="shared" si="2"/>
        <v>0</v>
      </c>
      <c r="Q56" s="16"/>
    </row>
    <row r="57" spans="1:20" s="3" customFormat="1" ht="46.5" customHeight="1" x14ac:dyDescent="0.3">
      <c r="A57" s="118" t="s">
        <v>89</v>
      </c>
      <c r="B57" s="118" t="s">
        <v>90</v>
      </c>
      <c r="C57" s="118" t="s">
        <v>20</v>
      </c>
      <c r="D57" s="47" t="s">
        <v>173</v>
      </c>
      <c r="E57" s="170">
        <f>E58+E59</f>
        <v>7832886</v>
      </c>
      <c r="F57" s="171">
        <f t="shared" ref="F57:O57" si="16">F58+F59</f>
        <v>7832886</v>
      </c>
      <c r="G57" s="171">
        <f t="shared" si="16"/>
        <v>4182136</v>
      </c>
      <c r="H57" s="171">
        <f t="shared" si="16"/>
        <v>1239212</v>
      </c>
      <c r="I57" s="172">
        <f t="shared" si="16"/>
        <v>0</v>
      </c>
      <c r="J57" s="170">
        <f t="shared" si="16"/>
        <v>0</v>
      </c>
      <c r="K57" s="171">
        <f t="shared" si="16"/>
        <v>0</v>
      </c>
      <c r="L57" s="171">
        <f t="shared" si="16"/>
        <v>0</v>
      </c>
      <c r="M57" s="171">
        <f t="shared" si="16"/>
        <v>0</v>
      </c>
      <c r="N57" s="171">
        <f t="shared" si="16"/>
        <v>0</v>
      </c>
      <c r="O57" s="188">
        <f t="shared" si="16"/>
        <v>0</v>
      </c>
      <c r="P57" s="182">
        <f t="shared" si="2"/>
        <v>7832886</v>
      </c>
      <c r="Q57" s="16"/>
    </row>
    <row r="58" spans="1:20" s="3" customFormat="1" ht="33.75" customHeight="1" x14ac:dyDescent="0.3">
      <c r="A58" s="118"/>
      <c r="B58" s="118"/>
      <c r="C58" s="118"/>
      <c r="D58" s="43" t="s">
        <v>166</v>
      </c>
      <c r="E58" s="170">
        <v>7003386</v>
      </c>
      <c r="F58" s="171">
        <v>7003386</v>
      </c>
      <c r="G58" s="120">
        <v>3502136</v>
      </c>
      <c r="H58" s="120">
        <v>1239212</v>
      </c>
      <c r="I58" s="178"/>
      <c r="J58" s="119"/>
      <c r="K58" s="125"/>
      <c r="L58" s="125"/>
      <c r="M58" s="125"/>
      <c r="N58" s="125"/>
      <c r="O58" s="122"/>
      <c r="P58" s="182">
        <f t="shared" si="2"/>
        <v>7003386</v>
      </c>
      <c r="Q58" s="16"/>
    </row>
    <row r="59" spans="1:20" s="3" customFormat="1" ht="66.75" customHeight="1" x14ac:dyDescent="0.3">
      <c r="A59" s="118"/>
      <c r="B59" s="118"/>
      <c r="C59" s="118"/>
      <c r="D59" s="47" t="s">
        <v>174</v>
      </c>
      <c r="E59" s="170">
        <v>829500</v>
      </c>
      <c r="F59" s="171">
        <v>829500</v>
      </c>
      <c r="G59" s="120">
        <v>680000</v>
      </c>
      <c r="H59" s="120"/>
      <c r="I59" s="178"/>
      <c r="J59" s="119"/>
      <c r="K59" s="125"/>
      <c r="L59" s="125"/>
      <c r="M59" s="125"/>
      <c r="N59" s="125"/>
      <c r="O59" s="122"/>
      <c r="P59" s="182">
        <f t="shared" si="2"/>
        <v>829500</v>
      </c>
      <c r="Q59" s="16"/>
    </row>
    <row r="60" spans="1:20" s="3" customFormat="1" ht="42" customHeight="1" x14ac:dyDescent="0.3">
      <c r="A60" s="118" t="s">
        <v>91</v>
      </c>
      <c r="B60" s="118" t="s">
        <v>92</v>
      </c>
      <c r="C60" s="118" t="s">
        <v>20</v>
      </c>
      <c r="D60" s="47" t="s">
        <v>82</v>
      </c>
      <c r="E60" s="170">
        <v>19442200</v>
      </c>
      <c r="F60" s="171">
        <v>19442200</v>
      </c>
      <c r="G60" s="171">
        <v>15956610</v>
      </c>
      <c r="H60" s="171">
        <f t="shared" ref="H60" si="17">H61+H62</f>
        <v>0</v>
      </c>
      <c r="I60" s="172">
        <f t="shared" ref="I60" si="18">I61+I62</f>
        <v>0</v>
      </c>
      <c r="J60" s="170">
        <f t="shared" ref="J60" si="19">J61+J62</f>
        <v>0</v>
      </c>
      <c r="K60" s="171">
        <f t="shared" ref="K60" si="20">K61+K62</f>
        <v>0</v>
      </c>
      <c r="L60" s="171">
        <f t="shared" ref="L60" si="21">L61+L62</f>
        <v>0</v>
      </c>
      <c r="M60" s="171">
        <f t="shared" ref="M60" si="22">M61+M62</f>
        <v>0</v>
      </c>
      <c r="N60" s="171">
        <f t="shared" ref="N60" si="23">N61+N62</f>
        <v>0</v>
      </c>
      <c r="O60" s="188">
        <f t="shared" ref="O60" si="24">O61+O62</f>
        <v>0</v>
      </c>
      <c r="P60" s="182">
        <f t="shared" si="2"/>
        <v>19442200</v>
      </c>
      <c r="Q60" s="16"/>
    </row>
    <row r="61" spans="1:20" s="3" customFormat="1" ht="68.25" hidden="1" customHeight="1" x14ac:dyDescent="0.3">
      <c r="A61" s="189"/>
      <c r="B61" s="189"/>
      <c r="C61" s="189"/>
      <c r="D61" s="74"/>
      <c r="E61" s="190"/>
      <c r="F61" s="191"/>
      <c r="G61" s="191"/>
      <c r="H61" s="191"/>
      <c r="I61" s="192"/>
      <c r="J61" s="193"/>
      <c r="K61" s="191"/>
      <c r="L61" s="191"/>
      <c r="M61" s="191"/>
      <c r="N61" s="191"/>
      <c r="O61" s="194"/>
      <c r="P61" s="182"/>
      <c r="Q61" s="16"/>
    </row>
    <row r="62" spans="1:20" s="3" customFormat="1" ht="68.25" hidden="1" customHeight="1" x14ac:dyDescent="0.3">
      <c r="A62" s="133"/>
      <c r="B62" s="133"/>
      <c r="C62" s="133"/>
      <c r="D62" s="75" t="s">
        <v>153</v>
      </c>
      <c r="E62" s="195">
        <v>18374368</v>
      </c>
      <c r="F62" s="120">
        <f t="shared" ref="F62" si="25">E62</f>
        <v>18374368</v>
      </c>
      <c r="G62" s="120">
        <v>15060957</v>
      </c>
      <c r="H62" s="183"/>
      <c r="I62" s="196"/>
      <c r="J62" s="197"/>
      <c r="K62" s="183"/>
      <c r="L62" s="183"/>
      <c r="M62" s="183"/>
      <c r="N62" s="183"/>
      <c r="O62" s="198"/>
      <c r="P62" s="182">
        <f t="shared" si="2"/>
        <v>18374368</v>
      </c>
      <c r="Q62" s="16"/>
    </row>
    <row r="63" spans="1:20" s="3" customFormat="1" ht="41.25" customHeight="1" x14ac:dyDescent="0.3">
      <c r="A63" s="118" t="s">
        <v>86</v>
      </c>
      <c r="B63" s="118" t="s">
        <v>83</v>
      </c>
      <c r="C63" s="118" t="s">
        <v>21</v>
      </c>
      <c r="D63" s="47" t="s">
        <v>134</v>
      </c>
      <c r="E63" s="195">
        <v>1700000</v>
      </c>
      <c r="F63" s="120">
        <v>1700000</v>
      </c>
      <c r="G63" s="120">
        <v>1394384</v>
      </c>
      <c r="H63" s="120"/>
      <c r="I63" s="204"/>
      <c r="J63" s="140">
        <v>77400</v>
      </c>
      <c r="K63" s="120"/>
      <c r="L63" s="200">
        <v>77400</v>
      </c>
      <c r="M63" s="120">
        <v>38500</v>
      </c>
      <c r="N63" s="120">
        <v>21580</v>
      </c>
      <c r="O63" s="203"/>
      <c r="P63" s="116">
        <f t="shared" si="2"/>
        <v>1777400</v>
      </c>
      <c r="Q63" s="16"/>
    </row>
    <row r="64" spans="1:20" s="3" customFormat="1" ht="42" customHeight="1" x14ac:dyDescent="0.3">
      <c r="A64" s="118" t="s">
        <v>87</v>
      </c>
      <c r="B64" s="118" t="s">
        <v>84</v>
      </c>
      <c r="C64" s="118" t="s">
        <v>8</v>
      </c>
      <c r="D64" s="47" t="s">
        <v>175</v>
      </c>
      <c r="E64" s="195">
        <f>E65+E66+E67+E68</f>
        <v>1216536</v>
      </c>
      <c r="F64" s="120">
        <f t="shared" ref="F64:F76" si="26">E64</f>
        <v>1216536</v>
      </c>
      <c r="G64" s="120">
        <f>G65+G66+G67</f>
        <v>945177</v>
      </c>
      <c r="H64" s="120">
        <f t="shared" ref="H64:I64" si="27">H65</f>
        <v>0</v>
      </c>
      <c r="I64" s="204">
        <f t="shared" si="27"/>
        <v>0</v>
      </c>
      <c r="J64" s="197"/>
      <c r="K64" s="183"/>
      <c r="L64" s="183"/>
      <c r="M64" s="183"/>
      <c r="N64" s="183"/>
      <c r="O64" s="198"/>
      <c r="P64" s="116">
        <f t="shared" si="2"/>
        <v>1216536</v>
      </c>
      <c r="Q64" s="16"/>
    </row>
    <row r="65" spans="1:17" s="3" customFormat="1" ht="36.75" customHeight="1" x14ac:dyDescent="0.3">
      <c r="A65" s="133"/>
      <c r="B65" s="133"/>
      <c r="C65" s="133"/>
      <c r="D65" s="43" t="s">
        <v>166</v>
      </c>
      <c r="E65" s="195">
        <v>1151250</v>
      </c>
      <c r="F65" s="120">
        <f t="shared" si="26"/>
        <v>1151250</v>
      </c>
      <c r="G65" s="258">
        <v>898577</v>
      </c>
      <c r="H65" s="258"/>
      <c r="I65" s="196"/>
      <c r="J65" s="197"/>
      <c r="K65" s="183"/>
      <c r="L65" s="183"/>
      <c r="M65" s="183"/>
      <c r="N65" s="183"/>
      <c r="O65" s="198"/>
      <c r="P65" s="116">
        <f t="shared" si="2"/>
        <v>1151250</v>
      </c>
      <c r="Q65" s="16"/>
    </row>
    <row r="66" spans="1:17" s="3" customFormat="1" ht="42" customHeight="1" x14ac:dyDescent="0.3">
      <c r="A66" s="133"/>
      <c r="B66" s="133"/>
      <c r="C66" s="133"/>
      <c r="D66" s="43" t="s">
        <v>167</v>
      </c>
      <c r="E66" s="195">
        <v>28493</v>
      </c>
      <c r="F66" s="120">
        <f t="shared" si="26"/>
        <v>28493</v>
      </c>
      <c r="G66" s="200">
        <v>23300</v>
      </c>
      <c r="H66" s="183"/>
      <c r="I66" s="196"/>
      <c r="J66" s="197"/>
      <c r="K66" s="183"/>
      <c r="L66" s="183"/>
      <c r="M66" s="183"/>
      <c r="N66" s="183"/>
      <c r="O66" s="198"/>
      <c r="P66" s="116">
        <f t="shared" si="2"/>
        <v>28493</v>
      </c>
      <c r="Q66" s="16"/>
    </row>
    <row r="67" spans="1:17" s="3" customFormat="1" ht="42" customHeight="1" x14ac:dyDescent="0.3">
      <c r="A67" s="133"/>
      <c r="B67" s="133"/>
      <c r="C67" s="133"/>
      <c r="D67" s="43" t="s">
        <v>170</v>
      </c>
      <c r="E67" s="195">
        <v>36793</v>
      </c>
      <c r="F67" s="120">
        <f t="shared" si="26"/>
        <v>36793</v>
      </c>
      <c r="G67" s="200">
        <v>23300</v>
      </c>
      <c r="H67" s="183"/>
      <c r="I67" s="196"/>
      <c r="J67" s="197"/>
      <c r="K67" s="183"/>
      <c r="L67" s="183"/>
      <c r="M67" s="183"/>
      <c r="N67" s="183"/>
      <c r="O67" s="198"/>
      <c r="P67" s="116">
        <f t="shared" si="2"/>
        <v>36793</v>
      </c>
      <c r="Q67" s="16"/>
    </row>
    <row r="68" spans="1:17" s="3" customFormat="1" ht="42" hidden="1" customHeight="1" x14ac:dyDescent="0.3">
      <c r="A68" s="133"/>
      <c r="B68" s="133"/>
      <c r="C68" s="133"/>
      <c r="D68" s="43" t="s">
        <v>106</v>
      </c>
      <c r="E68" s="205">
        <v>0</v>
      </c>
      <c r="F68" s="120">
        <f t="shared" si="26"/>
        <v>0</v>
      </c>
      <c r="G68" s="183"/>
      <c r="H68" s="183"/>
      <c r="I68" s="196"/>
      <c r="J68" s="197"/>
      <c r="K68" s="183"/>
      <c r="L68" s="183"/>
      <c r="M68" s="183"/>
      <c r="N68" s="183"/>
      <c r="O68" s="198"/>
      <c r="P68" s="116">
        <f t="shared" si="2"/>
        <v>0</v>
      </c>
      <c r="Q68" s="16"/>
    </row>
    <row r="69" spans="1:17" s="3" customFormat="1" ht="30.75" customHeight="1" x14ac:dyDescent="0.3">
      <c r="A69" s="117" t="s">
        <v>88</v>
      </c>
      <c r="B69" s="118" t="s">
        <v>85</v>
      </c>
      <c r="C69" s="118" t="s">
        <v>8</v>
      </c>
      <c r="D69" s="43" t="s">
        <v>69</v>
      </c>
      <c r="E69" s="170">
        <v>656108</v>
      </c>
      <c r="F69" s="171">
        <v>656108</v>
      </c>
      <c r="G69" s="120"/>
      <c r="H69" s="120"/>
      <c r="I69" s="178"/>
      <c r="J69" s="123"/>
      <c r="K69" s="125"/>
      <c r="L69" s="125"/>
      <c r="M69" s="125"/>
      <c r="N69" s="125"/>
      <c r="O69" s="126"/>
      <c r="P69" s="116">
        <f t="shared" si="2"/>
        <v>656108</v>
      </c>
      <c r="Q69" s="16"/>
    </row>
    <row r="70" spans="1:17" s="3" customFormat="1" ht="51" customHeight="1" x14ac:dyDescent="0.3">
      <c r="A70" s="118" t="s">
        <v>180</v>
      </c>
      <c r="B70" s="118" t="s">
        <v>112</v>
      </c>
      <c r="C70" s="118" t="s">
        <v>8</v>
      </c>
      <c r="D70" s="47" t="s">
        <v>176</v>
      </c>
      <c r="E70" s="170">
        <f>E71+E72+E73+E74</f>
        <v>356620</v>
      </c>
      <c r="F70" s="171">
        <f t="shared" ref="F70:I70" si="28">F71+F72+F73+F74</f>
        <v>356620</v>
      </c>
      <c r="G70" s="171">
        <f t="shared" si="28"/>
        <v>151914</v>
      </c>
      <c r="H70" s="171">
        <f t="shared" si="28"/>
        <v>23156</v>
      </c>
      <c r="I70" s="172">
        <f t="shared" si="28"/>
        <v>0</v>
      </c>
      <c r="J70" s="140"/>
      <c r="K70" s="120"/>
      <c r="L70" s="120"/>
      <c r="M70" s="120"/>
      <c r="N70" s="120"/>
      <c r="O70" s="206"/>
      <c r="P70" s="116">
        <f t="shared" si="2"/>
        <v>356620</v>
      </c>
      <c r="Q70" s="16"/>
    </row>
    <row r="71" spans="1:17" s="3" customFormat="1" ht="42" customHeight="1" x14ac:dyDescent="0.3">
      <c r="A71" s="133"/>
      <c r="B71" s="133"/>
      <c r="C71" s="133"/>
      <c r="D71" s="43" t="s">
        <v>166</v>
      </c>
      <c r="E71" s="195">
        <v>82666</v>
      </c>
      <c r="F71" s="120">
        <f t="shared" si="26"/>
        <v>82666</v>
      </c>
      <c r="G71" s="200">
        <v>41626</v>
      </c>
      <c r="H71" s="200">
        <v>4312</v>
      </c>
      <c r="I71" s="196"/>
      <c r="J71" s="197"/>
      <c r="K71" s="183"/>
      <c r="L71" s="183"/>
      <c r="M71" s="183"/>
      <c r="N71" s="183"/>
      <c r="O71" s="198"/>
      <c r="P71" s="116">
        <f t="shared" si="2"/>
        <v>82666</v>
      </c>
      <c r="Q71" s="16"/>
    </row>
    <row r="72" spans="1:17" s="3" customFormat="1" ht="42" customHeight="1" x14ac:dyDescent="0.3">
      <c r="A72" s="133"/>
      <c r="B72" s="133"/>
      <c r="C72" s="133"/>
      <c r="D72" s="43" t="s">
        <v>167</v>
      </c>
      <c r="E72" s="199">
        <v>75647</v>
      </c>
      <c r="F72" s="200">
        <f t="shared" si="26"/>
        <v>75647</v>
      </c>
      <c r="G72" s="200">
        <v>32224</v>
      </c>
      <c r="H72" s="200">
        <v>4912</v>
      </c>
      <c r="I72" s="196"/>
      <c r="J72" s="197"/>
      <c r="K72" s="183"/>
      <c r="L72" s="183"/>
      <c r="M72" s="183"/>
      <c r="N72" s="183"/>
      <c r="O72" s="198"/>
      <c r="P72" s="116">
        <f t="shared" si="2"/>
        <v>75647</v>
      </c>
      <c r="Q72" s="16"/>
    </row>
    <row r="73" spans="1:17" s="3" customFormat="1" ht="42" customHeight="1" x14ac:dyDescent="0.3">
      <c r="A73" s="133"/>
      <c r="B73" s="133"/>
      <c r="C73" s="133"/>
      <c r="D73" s="43" t="s">
        <v>168</v>
      </c>
      <c r="E73" s="195">
        <v>135010</v>
      </c>
      <c r="F73" s="120">
        <f t="shared" si="26"/>
        <v>135010</v>
      </c>
      <c r="G73" s="200">
        <v>51101</v>
      </c>
      <c r="H73" s="200">
        <v>9823</v>
      </c>
      <c r="I73" s="196"/>
      <c r="J73" s="197"/>
      <c r="K73" s="183"/>
      <c r="L73" s="183"/>
      <c r="M73" s="183"/>
      <c r="N73" s="183"/>
      <c r="O73" s="198"/>
      <c r="P73" s="116">
        <f t="shared" si="2"/>
        <v>135010</v>
      </c>
      <c r="Q73" s="16"/>
    </row>
    <row r="74" spans="1:17" s="3" customFormat="1" ht="42" customHeight="1" x14ac:dyDescent="0.3">
      <c r="A74" s="133"/>
      <c r="B74" s="133"/>
      <c r="C74" s="133"/>
      <c r="D74" s="43" t="s">
        <v>169</v>
      </c>
      <c r="E74" s="195">
        <v>63297</v>
      </c>
      <c r="F74" s="120">
        <f t="shared" si="26"/>
        <v>63297</v>
      </c>
      <c r="G74" s="200">
        <v>26963</v>
      </c>
      <c r="H74" s="200">
        <v>4109</v>
      </c>
      <c r="I74" s="196"/>
      <c r="J74" s="197"/>
      <c r="K74" s="183"/>
      <c r="L74" s="183"/>
      <c r="M74" s="183"/>
      <c r="N74" s="183"/>
      <c r="O74" s="198"/>
      <c r="P74" s="116">
        <f t="shared" si="2"/>
        <v>63297</v>
      </c>
      <c r="Q74" s="16"/>
    </row>
    <row r="75" spans="1:17" s="3" customFormat="1" ht="53.25" customHeight="1" x14ac:dyDescent="0.3">
      <c r="A75" s="118" t="s">
        <v>111</v>
      </c>
      <c r="B75" s="118" t="s">
        <v>113</v>
      </c>
      <c r="C75" s="118" t="s">
        <v>8</v>
      </c>
      <c r="D75" s="47" t="s">
        <v>114</v>
      </c>
      <c r="E75" s="195">
        <v>1499035</v>
      </c>
      <c r="F75" s="120">
        <f t="shared" si="26"/>
        <v>1499035</v>
      </c>
      <c r="G75" s="200">
        <v>1228717</v>
      </c>
      <c r="H75" s="207"/>
      <c r="I75" s="196"/>
      <c r="J75" s="197"/>
      <c r="K75" s="183"/>
      <c r="L75" s="183"/>
      <c r="M75" s="183"/>
      <c r="N75" s="183"/>
      <c r="O75" s="198"/>
      <c r="P75" s="116">
        <f t="shared" si="2"/>
        <v>1499035</v>
      </c>
      <c r="Q75" s="16"/>
    </row>
    <row r="76" spans="1:17" s="3" customFormat="1" ht="63.75" customHeight="1" x14ac:dyDescent="0.3">
      <c r="A76" s="118" t="s">
        <v>149</v>
      </c>
      <c r="B76" s="118" t="s">
        <v>148</v>
      </c>
      <c r="C76" s="118" t="s">
        <v>8</v>
      </c>
      <c r="D76" s="47" t="s">
        <v>150</v>
      </c>
      <c r="E76" s="199">
        <v>123283</v>
      </c>
      <c r="F76" s="200">
        <f t="shared" si="26"/>
        <v>123283</v>
      </c>
      <c r="G76" s="200">
        <v>99000</v>
      </c>
      <c r="H76" s="200"/>
      <c r="I76" s="201"/>
      <c r="J76" s="202">
        <v>62558</v>
      </c>
      <c r="K76" s="200">
        <v>62558</v>
      </c>
      <c r="L76" s="200"/>
      <c r="M76" s="200"/>
      <c r="N76" s="200"/>
      <c r="O76" s="203">
        <v>62558</v>
      </c>
      <c r="P76" s="182">
        <f t="shared" si="2"/>
        <v>185841</v>
      </c>
      <c r="Q76" s="16"/>
    </row>
    <row r="77" spans="1:17" s="3" customFormat="1" ht="57" customHeight="1" x14ac:dyDescent="0.3">
      <c r="A77" s="118" t="s">
        <v>162</v>
      </c>
      <c r="B77" s="118" t="s">
        <v>39</v>
      </c>
      <c r="C77" s="118" t="s">
        <v>7</v>
      </c>
      <c r="D77" s="47" t="s">
        <v>135</v>
      </c>
      <c r="E77" s="195">
        <v>166825</v>
      </c>
      <c r="F77" s="171">
        <v>166825</v>
      </c>
      <c r="G77" s="120">
        <v>107756</v>
      </c>
      <c r="H77" s="204">
        <v>36108</v>
      </c>
      <c r="I77" s="204"/>
      <c r="J77" s="197"/>
      <c r="K77" s="183"/>
      <c r="L77" s="183"/>
      <c r="M77" s="183"/>
      <c r="N77" s="183"/>
      <c r="O77" s="198"/>
      <c r="P77" s="116">
        <f t="shared" ref="P77:P90" si="29">E77+J77</f>
        <v>166825</v>
      </c>
      <c r="Q77" s="16"/>
    </row>
    <row r="78" spans="1:17" s="3" customFormat="1" ht="30.75" customHeight="1" thickBot="1" x14ac:dyDescent="0.35">
      <c r="A78" s="142" t="s">
        <v>136</v>
      </c>
      <c r="B78" s="142" t="s">
        <v>138</v>
      </c>
      <c r="C78" s="142" t="s">
        <v>137</v>
      </c>
      <c r="D78" s="48" t="s">
        <v>139</v>
      </c>
      <c r="E78" s="208">
        <v>200000</v>
      </c>
      <c r="F78" s="209">
        <f>E78</f>
        <v>200000</v>
      </c>
      <c r="G78" s="144"/>
      <c r="H78" s="210"/>
      <c r="I78" s="211"/>
      <c r="J78" s="143"/>
      <c r="K78" s="144"/>
      <c r="L78" s="144"/>
      <c r="M78" s="144"/>
      <c r="N78" s="212"/>
      <c r="O78" s="213"/>
      <c r="P78" s="214">
        <f t="shared" si="29"/>
        <v>200000</v>
      </c>
      <c r="Q78" s="16"/>
    </row>
    <row r="79" spans="1:17" s="3" customFormat="1" ht="36.75" customHeight="1" x14ac:dyDescent="0.3">
      <c r="A79" s="149" t="s">
        <v>94</v>
      </c>
      <c r="B79" s="151"/>
      <c r="C79" s="151"/>
      <c r="D79" s="49" t="s">
        <v>101</v>
      </c>
      <c r="E79" s="153">
        <f>E80</f>
        <v>4174521</v>
      </c>
      <c r="F79" s="153">
        <f t="shared" ref="F79:H79" si="30">F80</f>
        <v>4174521</v>
      </c>
      <c r="G79" s="153">
        <f t="shared" si="30"/>
        <v>938700</v>
      </c>
      <c r="H79" s="215">
        <f t="shared" si="30"/>
        <v>11704</v>
      </c>
      <c r="I79" s="216">
        <v>0</v>
      </c>
      <c r="J79" s="217">
        <f t="shared" ref="J79" si="31">K79+N79</f>
        <v>0</v>
      </c>
      <c r="K79" s="157">
        <v>0</v>
      </c>
      <c r="L79" s="157">
        <v>0</v>
      </c>
      <c r="M79" s="157">
        <v>0</v>
      </c>
      <c r="N79" s="157">
        <v>0</v>
      </c>
      <c r="O79" s="218">
        <v>0</v>
      </c>
      <c r="P79" s="154">
        <f t="shared" si="29"/>
        <v>4174521</v>
      </c>
      <c r="Q79" s="16"/>
    </row>
    <row r="80" spans="1:17" s="3" customFormat="1" ht="37.5" customHeight="1" thickBot="1" x14ac:dyDescent="0.35">
      <c r="A80" s="159" t="s">
        <v>95</v>
      </c>
      <c r="B80" s="103"/>
      <c r="C80" s="103"/>
      <c r="D80" s="50" t="s">
        <v>101</v>
      </c>
      <c r="E80" s="162">
        <f>E81+E83+E84+E82</f>
        <v>4174521</v>
      </c>
      <c r="F80" s="162">
        <f t="shared" ref="F80:O80" si="32">F81+F83+F84+F82</f>
        <v>4174521</v>
      </c>
      <c r="G80" s="162">
        <f t="shared" si="32"/>
        <v>938700</v>
      </c>
      <c r="H80" s="219">
        <f t="shared" si="32"/>
        <v>11704</v>
      </c>
      <c r="I80" s="220">
        <f t="shared" si="32"/>
        <v>0</v>
      </c>
      <c r="J80" s="221">
        <f t="shared" si="32"/>
        <v>0</v>
      </c>
      <c r="K80" s="222">
        <f t="shared" si="32"/>
        <v>0</v>
      </c>
      <c r="L80" s="222">
        <f t="shared" si="32"/>
        <v>0</v>
      </c>
      <c r="M80" s="222">
        <f t="shared" si="32"/>
        <v>0</v>
      </c>
      <c r="N80" s="222">
        <f t="shared" si="32"/>
        <v>0</v>
      </c>
      <c r="O80" s="223">
        <f t="shared" si="32"/>
        <v>0</v>
      </c>
      <c r="P80" s="214">
        <f t="shared" si="29"/>
        <v>4174521</v>
      </c>
      <c r="Q80" s="16"/>
    </row>
    <row r="81" spans="1:17" s="3" customFormat="1" ht="49.5" customHeight="1" x14ac:dyDescent="0.3">
      <c r="A81" s="107" t="s">
        <v>96</v>
      </c>
      <c r="B81" s="108" t="s">
        <v>37</v>
      </c>
      <c r="C81" s="108" t="s">
        <v>5</v>
      </c>
      <c r="D81" s="76" t="s">
        <v>77</v>
      </c>
      <c r="E81" s="224">
        <v>1224018</v>
      </c>
      <c r="F81" s="225">
        <v>1224018</v>
      </c>
      <c r="G81" s="225">
        <v>938700</v>
      </c>
      <c r="H81" s="226">
        <v>11704</v>
      </c>
      <c r="I81" s="227">
        <v>0</v>
      </c>
      <c r="J81" s="166">
        <f>K81+N81</f>
        <v>0</v>
      </c>
      <c r="K81" s="228">
        <v>0</v>
      </c>
      <c r="L81" s="167">
        <v>0</v>
      </c>
      <c r="M81" s="167">
        <v>0</v>
      </c>
      <c r="N81" s="167">
        <v>0</v>
      </c>
      <c r="O81" s="168">
        <f>N81</f>
        <v>0</v>
      </c>
      <c r="P81" s="229">
        <f t="shared" si="29"/>
        <v>1224018</v>
      </c>
      <c r="Q81" s="16"/>
    </row>
    <row r="82" spans="1:17" s="3" customFormat="1" ht="22.5" customHeight="1" x14ac:dyDescent="0.3">
      <c r="A82" s="230" t="s">
        <v>140</v>
      </c>
      <c r="B82" s="231" t="s">
        <v>141</v>
      </c>
      <c r="C82" s="231" t="s">
        <v>12</v>
      </c>
      <c r="D82" s="69" t="s">
        <v>142</v>
      </c>
      <c r="E82" s="134">
        <v>668700</v>
      </c>
      <c r="F82" s="135">
        <v>668700</v>
      </c>
      <c r="G82" s="135"/>
      <c r="H82" s="232"/>
      <c r="I82" s="233"/>
      <c r="J82" s="123"/>
      <c r="K82" s="124"/>
      <c r="L82" s="125"/>
      <c r="M82" s="125"/>
      <c r="N82" s="125"/>
      <c r="O82" s="126"/>
      <c r="P82" s="116">
        <f t="shared" si="29"/>
        <v>668700</v>
      </c>
      <c r="Q82" s="16"/>
    </row>
    <row r="83" spans="1:17" s="3" customFormat="1" ht="80.25" customHeight="1" x14ac:dyDescent="0.3">
      <c r="A83" s="141" t="s">
        <v>97</v>
      </c>
      <c r="B83" s="142" t="s">
        <v>76</v>
      </c>
      <c r="C83" s="142" t="s">
        <v>12</v>
      </c>
      <c r="D83" s="69" t="s">
        <v>154</v>
      </c>
      <c r="E83" s="195">
        <v>99700</v>
      </c>
      <c r="F83" s="171">
        <v>99700</v>
      </c>
      <c r="G83" s="125">
        <v>0</v>
      </c>
      <c r="H83" s="233">
        <v>0</v>
      </c>
      <c r="I83" s="233">
        <v>0</v>
      </c>
      <c r="J83" s="123">
        <f t="shared" ref="J83:J90" si="33">K83+N83</f>
        <v>0</v>
      </c>
      <c r="K83" s="124">
        <v>0</v>
      </c>
      <c r="L83" s="125">
        <v>0</v>
      </c>
      <c r="M83" s="125">
        <v>0</v>
      </c>
      <c r="N83" s="125">
        <v>0</v>
      </c>
      <c r="O83" s="126">
        <f t="shared" ref="O83:O90" si="34">N83</f>
        <v>0</v>
      </c>
      <c r="P83" s="116">
        <f t="shared" si="29"/>
        <v>99700</v>
      </c>
      <c r="Q83" s="16"/>
    </row>
    <row r="84" spans="1:17" s="3" customFormat="1" ht="27.75" customHeight="1" x14ac:dyDescent="0.3">
      <c r="A84" s="117" t="s">
        <v>98</v>
      </c>
      <c r="B84" s="118" t="s">
        <v>32</v>
      </c>
      <c r="C84" s="118" t="s">
        <v>12</v>
      </c>
      <c r="D84" s="69" t="s">
        <v>177</v>
      </c>
      <c r="E84" s="195">
        <f>E85+E86+E87+E88+E89+E90</f>
        <v>2182103</v>
      </c>
      <c r="F84" s="171">
        <f t="shared" ref="F84:P84" si="35">F85+F86+F87+F88+F90+F89</f>
        <v>2182103</v>
      </c>
      <c r="G84" s="171">
        <f t="shared" si="35"/>
        <v>0</v>
      </c>
      <c r="H84" s="234">
        <f t="shared" si="35"/>
        <v>0</v>
      </c>
      <c r="I84" s="234">
        <f t="shared" si="35"/>
        <v>0</v>
      </c>
      <c r="J84" s="195">
        <f t="shared" si="35"/>
        <v>0</v>
      </c>
      <c r="K84" s="171">
        <f t="shared" si="35"/>
        <v>0</v>
      </c>
      <c r="L84" s="173">
        <f t="shared" si="35"/>
        <v>0</v>
      </c>
      <c r="M84" s="173">
        <f t="shared" si="35"/>
        <v>0</v>
      </c>
      <c r="N84" s="173">
        <f t="shared" si="35"/>
        <v>0</v>
      </c>
      <c r="O84" s="235">
        <f t="shared" si="35"/>
        <v>0</v>
      </c>
      <c r="P84" s="236">
        <f t="shared" si="35"/>
        <v>2182103</v>
      </c>
      <c r="Q84" s="16"/>
    </row>
    <row r="85" spans="1:17" s="3" customFormat="1" ht="54" customHeight="1" x14ac:dyDescent="0.3">
      <c r="A85" s="132"/>
      <c r="B85" s="133"/>
      <c r="C85" s="133"/>
      <c r="D85" s="70" t="s">
        <v>157</v>
      </c>
      <c r="E85" s="195">
        <v>106103</v>
      </c>
      <c r="F85" s="171">
        <f>E85</f>
        <v>106103</v>
      </c>
      <c r="G85" s="125">
        <v>0</v>
      </c>
      <c r="H85" s="233">
        <v>0</v>
      </c>
      <c r="I85" s="233">
        <v>0</v>
      </c>
      <c r="J85" s="123">
        <f t="shared" si="33"/>
        <v>0</v>
      </c>
      <c r="K85" s="124">
        <v>0</v>
      </c>
      <c r="L85" s="125">
        <v>0</v>
      </c>
      <c r="M85" s="125">
        <v>0</v>
      </c>
      <c r="N85" s="125">
        <v>0</v>
      </c>
      <c r="O85" s="126">
        <f t="shared" si="34"/>
        <v>0</v>
      </c>
      <c r="P85" s="116">
        <f t="shared" si="29"/>
        <v>106103</v>
      </c>
      <c r="Q85" s="16"/>
    </row>
    <row r="86" spans="1:17" s="3" customFormat="1" ht="66" customHeight="1" x14ac:dyDescent="0.3">
      <c r="A86" s="132"/>
      <c r="B86" s="133"/>
      <c r="C86" s="133"/>
      <c r="D86" s="70" t="s">
        <v>155</v>
      </c>
      <c r="E86" s="195">
        <v>31702</v>
      </c>
      <c r="F86" s="171">
        <v>31702</v>
      </c>
      <c r="G86" s="125">
        <v>0</v>
      </c>
      <c r="H86" s="125">
        <v>0</v>
      </c>
      <c r="I86" s="233">
        <v>0</v>
      </c>
      <c r="J86" s="123">
        <f t="shared" si="33"/>
        <v>0</v>
      </c>
      <c r="K86" s="113">
        <v>0</v>
      </c>
      <c r="L86" s="114">
        <v>0</v>
      </c>
      <c r="M86" s="114">
        <v>0</v>
      </c>
      <c r="N86" s="114">
        <v>0</v>
      </c>
      <c r="O86" s="115">
        <f t="shared" si="34"/>
        <v>0</v>
      </c>
      <c r="P86" s="116">
        <f t="shared" si="29"/>
        <v>31702</v>
      </c>
      <c r="Q86" s="16"/>
    </row>
    <row r="87" spans="1:17" s="3" customFormat="1" ht="66.75" customHeight="1" x14ac:dyDescent="0.3">
      <c r="A87" s="132"/>
      <c r="B87" s="133"/>
      <c r="C87" s="133"/>
      <c r="D87" s="70" t="s">
        <v>158</v>
      </c>
      <c r="E87" s="195">
        <v>514586</v>
      </c>
      <c r="F87" s="171">
        <f>E87</f>
        <v>514586</v>
      </c>
      <c r="G87" s="125">
        <v>0</v>
      </c>
      <c r="H87" s="125">
        <v>0</v>
      </c>
      <c r="I87" s="233">
        <v>0</v>
      </c>
      <c r="J87" s="123">
        <f t="shared" si="33"/>
        <v>0</v>
      </c>
      <c r="K87" s="113">
        <v>0</v>
      </c>
      <c r="L87" s="114">
        <v>0</v>
      </c>
      <c r="M87" s="114">
        <v>0</v>
      </c>
      <c r="N87" s="114">
        <v>0</v>
      </c>
      <c r="O87" s="115">
        <f t="shared" si="34"/>
        <v>0</v>
      </c>
      <c r="P87" s="116">
        <f t="shared" si="29"/>
        <v>514586</v>
      </c>
      <c r="Q87" s="16"/>
    </row>
    <row r="88" spans="1:17" s="3" customFormat="1" ht="63.75" customHeight="1" x14ac:dyDescent="0.3">
      <c r="A88" s="132"/>
      <c r="B88" s="237"/>
      <c r="C88" s="238"/>
      <c r="D88" s="70" t="s">
        <v>159</v>
      </c>
      <c r="E88" s="195">
        <v>536738</v>
      </c>
      <c r="F88" s="171">
        <v>536738</v>
      </c>
      <c r="G88" s="125">
        <v>0</v>
      </c>
      <c r="H88" s="125">
        <v>0</v>
      </c>
      <c r="I88" s="233">
        <v>0</v>
      </c>
      <c r="J88" s="123">
        <f t="shared" si="33"/>
        <v>0</v>
      </c>
      <c r="K88" s="113">
        <v>0</v>
      </c>
      <c r="L88" s="114">
        <v>0</v>
      </c>
      <c r="M88" s="114">
        <v>0</v>
      </c>
      <c r="N88" s="114">
        <v>0</v>
      </c>
      <c r="O88" s="115">
        <f t="shared" si="34"/>
        <v>0</v>
      </c>
      <c r="P88" s="116">
        <f t="shared" si="29"/>
        <v>536738</v>
      </c>
      <c r="Q88" s="16"/>
    </row>
    <row r="89" spans="1:17" s="3" customFormat="1" ht="56.25" customHeight="1" x14ac:dyDescent="0.3">
      <c r="A89" s="132"/>
      <c r="B89" s="237"/>
      <c r="C89" s="238"/>
      <c r="D89" s="70" t="s">
        <v>156</v>
      </c>
      <c r="E89" s="239">
        <v>188351</v>
      </c>
      <c r="F89" s="209">
        <v>188351</v>
      </c>
      <c r="G89" s="125"/>
      <c r="H89" s="125"/>
      <c r="I89" s="233"/>
      <c r="J89" s="123"/>
      <c r="K89" s="113"/>
      <c r="L89" s="114"/>
      <c r="M89" s="114"/>
      <c r="N89" s="114"/>
      <c r="O89" s="115"/>
      <c r="P89" s="116">
        <f t="shared" si="29"/>
        <v>188351</v>
      </c>
      <c r="Q89" s="16"/>
    </row>
    <row r="90" spans="1:17" s="3" customFormat="1" ht="72" customHeight="1" thickBot="1" x14ac:dyDescent="0.35">
      <c r="A90" s="132"/>
      <c r="B90" s="237"/>
      <c r="C90" s="238"/>
      <c r="D90" s="70" t="s">
        <v>160</v>
      </c>
      <c r="E90" s="240">
        <v>804623</v>
      </c>
      <c r="F90" s="241">
        <v>804623</v>
      </c>
      <c r="G90" s="242">
        <v>0</v>
      </c>
      <c r="H90" s="147">
        <v>0</v>
      </c>
      <c r="I90" s="243">
        <v>0</v>
      </c>
      <c r="J90" s="244">
        <f t="shared" si="33"/>
        <v>0</v>
      </c>
      <c r="K90" s="245">
        <v>0</v>
      </c>
      <c r="L90" s="246">
        <v>0</v>
      </c>
      <c r="M90" s="246">
        <v>0</v>
      </c>
      <c r="N90" s="246">
        <v>0</v>
      </c>
      <c r="O90" s="247">
        <f t="shared" si="34"/>
        <v>0</v>
      </c>
      <c r="P90" s="148">
        <f t="shared" si="29"/>
        <v>804623</v>
      </c>
      <c r="Q90" s="16"/>
    </row>
    <row r="91" spans="1:17" ht="25.5" customHeight="1" thickBot="1" x14ac:dyDescent="0.25">
      <c r="A91" s="248" t="s">
        <v>50</v>
      </c>
      <c r="B91" s="249" t="s">
        <v>50</v>
      </c>
      <c r="C91" s="250" t="s">
        <v>50</v>
      </c>
      <c r="D91" s="251" t="s">
        <v>49</v>
      </c>
      <c r="E91" s="252">
        <f>E14+E50+E79</f>
        <v>72713127</v>
      </c>
      <c r="F91" s="253">
        <f>F14+F51+F80</f>
        <v>72713127</v>
      </c>
      <c r="G91" s="254">
        <f>G14+G51+G80</f>
        <v>40154126</v>
      </c>
      <c r="H91" s="255">
        <f>H14+H51+H80</f>
        <v>2704968</v>
      </c>
      <c r="I91" s="256">
        <v>0</v>
      </c>
      <c r="J91" s="255">
        <f t="shared" ref="J91:O91" si="36">J14+J51+J80</f>
        <v>1937378</v>
      </c>
      <c r="K91" s="255">
        <f t="shared" si="36"/>
        <v>1246558</v>
      </c>
      <c r="L91" s="255">
        <f t="shared" si="36"/>
        <v>690820</v>
      </c>
      <c r="M91" s="255">
        <f t="shared" si="36"/>
        <v>38500</v>
      </c>
      <c r="N91" s="255">
        <f t="shared" si="36"/>
        <v>21580</v>
      </c>
      <c r="O91" s="255">
        <f t="shared" si="36"/>
        <v>1246558</v>
      </c>
      <c r="P91" s="257">
        <f>E91+J91</f>
        <v>74650505</v>
      </c>
      <c r="Q91" s="14"/>
    </row>
    <row r="92" spans="1:17" ht="36.75" customHeight="1" x14ac:dyDescent="0.3">
      <c r="A92" s="260" t="s">
        <v>164</v>
      </c>
      <c r="B92" s="260"/>
      <c r="C92" s="260"/>
      <c r="D92" s="260"/>
      <c r="E92" s="52"/>
      <c r="F92" s="281" t="s">
        <v>143</v>
      </c>
      <c r="G92" s="281"/>
      <c r="H92" s="52"/>
      <c r="I92" s="9"/>
      <c r="J92" s="53"/>
      <c r="K92" s="53"/>
      <c r="L92" s="53"/>
      <c r="M92" s="54"/>
      <c r="N92" s="55"/>
      <c r="O92" s="56"/>
      <c r="P92" s="57"/>
      <c r="Q92" s="14"/>
    </row>
    <row r="93" spans="1:17" ht="15" customHeight="1" x14ac:dyDescent="0.3">
      <c r="A93" s="58"/>
      <c r="B93" s="58"/>
      <c r="C93" s="59"/>
      <c r="D93" s="60"/>
      <c r="E93" s="52"/>
      <c r="F93" s="61"/>
      <c r="G93" s="61"/>
      <c r="H93" s="52"/>
      <c r="I93" s="9"/>
      <c r="J93" s="62"/>
      <c r="K93" s="62"/>
      <c r="L93" s="62"/>
      <c r="M93" s="63"/>
      <c r="N93" s="64"/>
      <c r="O93" s="65"/>
      <c r="P93" s="57"/>
      <c r="Q93" s="14"/>
    </row>
    <row r="94" spans="1:17" ht="11.25" customHeight="1" x14ac:dyDescent="0.3">
      <c r="A94" s="66"/>
      <c r="B94" s="59"/>
      <c r="C94" s="59"/>
      <c r="D94" s="60"/>
      <c r="E94" s="9"/>
      <c r="F94" s="67"/>
      <c r="G94" s="9"/>
      <c r="H94" s="52"/>
      <c r="I94" s="9"/>
      <c r="J94" s="62"/>
      <c r="K94" s="62"/>
      <c r="L94" s="62"/>
      <c r="M94" s="63"/>
      <c r="N94" s="68"/>
      <c r="O94" s="65"/>
      <c r="P94" s="57"/>
      <c r="Q94" s="14"/>
    </row>
    <row r="95" spans="1:17" ht="16.5" customHeight="1" x14ac:dyDescent="0.3">
      <c r="B95" s="17"/>
      <c r="C95" s="17"/>
      <c r="D95" s="9"/>
      <c r="E95" s="28"/>
      <c r="F95" s="28"/>
      <c r="G95" s="10"/>
      <c r="H95" s="10"/>
      <c r="I95" s="10"/>
      <c r="J95" s="29"/>
      <c r="K95" s="11"/>
      <c r="L95" s="11"/>
      <c r="M95" s="11"/>
      <c r="N95" s="33"/>
      <c r="O95" s="33"/>
      <c r="P95" s="19"/>
      <c r="Q95" s="14"/>
    </row>
    <row r="96" spans="1:17" ht="18.75" x14ac:dyDescent="0.3">
      <c r="B96" s="18"/>
      <c r="C96" s="18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15"/>
    </row>
    <row r="97" spans="2:18" ht="18.75" x14ac:dyDescent="0.3">
      <c r="B97" s="18"/>
      <c r="C97" s="18"/>
      <c r="D97" s="1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15"/>
    </row>
    <row r="98" spans="2:18" ht="18.75" x14ac:dyDescent="0.3">
      <c r="B98" s="18"/>
      <c r="C98" s="18"/>
      <c r="D98" s="1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2:18" ht="18.75" x14ac:dyDescent="0.3">
      <c r="B99" s="18"/>
      <c r="C99" s="18"/>
      <c r="D99" s="1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2:18" ht="18.75" x14ac:dyDescent="0.3">
      <c r="B100" s="18"/>
      <c r="C100" s="18"/>
      <c r="D100" s="1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13"/>
    </row>
    <row r="101" spans="2:18" ht="18.75" x14ac:dyDescent="0.3">
      <c r="B101" s="18"/>
      <c r="C101" s="18"/>
      <c r="D101" s="1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2:18" ht="18.75" hidden="1" x14ac:dyDescent="0.3">
      <c r="B102" s="18"/>
      <c r="C102" s="18"/>
      <c r="D102" s="12"/>
      <c r="E102" s="2"/>
      <c r="F102" s="2"/>
      <c r="G102" s="2"/>
      <c r="H102" s="2"/>
      <c r="I102" s="2"/>
      <c r="J102" s="25"/>
      <c r="K102" s="25"/>
      <c r="L102" s="25"/>
      <c r="M102" s="25"/>
      <c r="N102" s="25"/>
      <c r="O102" s="25"/>
      <c r="P102" s="19"/>
    </row>
    <row r="103" spans="2:18" ht="18.75" hidden="1" x14ac:dyDescent="0.3">
      <c r="B103" s="18"/>
      <c r="C103" s="18"/>
      <c r="D103" s="12"/>
      <c r="E103" s="2"/>
      <c r="F103" s="2"/>
      <c r="G103" s="2"/>
      <c r="H103" s="2"/>
      <c r="I103" s="2"/>
      <c r="J103" s="25"/>
      <c r="K103" s="25"/>
      <c r="L103" s="25"/>
      <c r="M103" s="25"/>
      <c r="N103" s="25"/>
      <c r="O103" s="25"/>
      <c r="P103" s="19"/>
    </row>
    <row r="104" spans="2:18" ht="18.75" hidden="1" x14ac:dyDescent="0.3">
      <c r="B104" s="18"/>
      <c r="C104" s="18"/>
      <c r="D104" s="12"/>
      <c r="E104" s="2"/>
      <c r="F104" s="2"/>
      <c r="G104" s="2"/>
      <c r="H104" s="2"/>
      <c r="I104" s="2"/>
      <c r="J104" s="25"/>
      <c r="K104" s="25"/>
      <c r="L104" s="25"/>
      <c r="M104" s="25"/>
      <c r="N104" s="25"/>
      <c r="O104" s="25"/>
      <c r="P104" s="19"/>
    </row>
    <row r="105" spans="2:18" ht="18.75" hidden="1" x14ac:dyDescent="0.3">
      <c r="B105" s="18"/>
      <c r="C105" s="18"/>
      <c r="D105" s="1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2:18" ht="18.75" x14ac:dyDescent="0.3">
      <c r="B106" s="18"/>
      <c r="C106" s="18"/>
      <c r="D106" s="1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R106" s="4"/>
    </row>
    <row r="107" spans="2:18" ht="18.75" x14ac:dyDescent="0.3">
      <c r="B107" s="18"/>
      <c r="C107" s="18"/>
      <c r="D107" s="1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19"/>
    </row>
    <row r="108" spans="2:18" ht="18.75" x14ac:dyDescent="0.3">
      <c r="B108" s="18"/>
      <c r="C108" s="18"/>
      <c r="D108" s="1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2:18" ht="23.25" x14ac:dyDescent="0.35">
      <c r="B109" s="18"/>
      <c r="C109" s="18"/>
      <c r="D109" s="1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7"/>
    </row>
    <row r="110" spans="2:18" ht="18.75" hidden="1" customHeight="1" x14ac:dyDescent="0.3">
      <c r="B110" s="18"/>
      <c r="C110" s="18"/>
      <c r="D110" s="1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19"/>
    </row>
    <row r="111" spans="2:18" ht="1.5" hidden="1" customHeight="1" x14ac:dyDescent="0.3">
      <c r="B111" s="18"/>
      <c r="C111" s="18"/>
      <c r="D111" s="12"/>
      <c r="E111" s="2"/>
      <c r="F111" s="2"/>
      <c r="G111" s="2"/>
      <c r="H111" s="2"/>
      <c r="I111" s="2"/>
      <c r="J111" s="25"/>
      <c r="K111" s="25"/>
      <c r="L111" s="25"/>
      <c r="M111" s="25"/>
      <c r="N111" s="26"/>
      <c r="O111" s="26"/>
      <c r="P111" s="19"/>
    </row>
    <row r="112" spans="2:18" ht="18.75" hidden="1" x14ac:dyDescent="0.3">
      <c r="B112" s="18"/>
      <c r="C112" s="18"/>
      <c r="D112" s="1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7" ht="18.75" hidden="1" x14ac:dyDescent="0.3">
      <c r="B113" s="18"/>
      <c r="C113" s="18"/>
      <c r="D113" s="1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19"/>
      <c r="Q113" s="15"/>
    </row>
    <row r="114" spans="2:17" ht="18.75" hidden="1" x14ac:dyDescent="0.3">
      <c r="B114" s="18"/>
      <c r="C114" s="18"/>
      <c r="D114" s="1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5"/>
    </row>
    <row r="115" spans="2:17" ht="18.75" x14ac:dyDescent="0.3">
      <c r="B115" s="18"/>
      <c r="C115" s="18"/>
      <c r="D115" s="1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5"/>
    </row>
    <row r="116" spans="2:17" ht="18.75" x14ac:dyDescent="0.3">
      <c r="B116" s="18"/>
      <c r="C116" s="18"/>
      <c r="D116" s="1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15"/>
    </row>
    <row r="117" spans="2:17" ht="18.75" x14ac:dyDescent="0.3">
      <c r="B117" s="18"/>
      <c r="C117" s="18"/>
      <c r="D117" s="1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15"/>
    </row>
    <row r="118" spans="2:17" ht="18.75" x14ac:dyDescent="0.3">
      <c r="B118" s="18"/>
      <c r="C118" s="18"/>
      <c r="D118" s="1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15"/>
    </row>
    <row r="119" spans="2:17" ht="18.75" hidden="1" x14ac:dyDescent="0.3">
      <c r="B119" s="18"/>
      <c r="C119" s="18"/>
      <c r="D119" s="1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15"/>
    </row>
    <row r="120" spans="2:17" ht="18.75" hidden="1" x14ac:dyDescent="0.3">
      <c r="B120" s="18"/>
      <c r="C120" s="18"/>
      <c r="D120" s="1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5"/>
    </row>
    <row r="121" spans="2:17" ht="18.75" hidden="1" x14ac:dyDescent="0.3">
      <c r="B121" s="18"/>
      <c r="C121" s="18"/>
      <c r="D121" s="1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5"/>
    </row>
    <row r="122" spans="2:17" ht="27" customHeight="1" x14ac:dyDescent="0.3">
      <c r="B122" s="18"/>
      <c r="C122" s="18"/>
      <c r="D122" s="12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15"/>
    </row>
    <row r="123" spans="2:17" ht="18.75" x14ac:dyDescent="0.3">
      <c r="B123" s="18"/>
      <c r="C123" s="18"/>
      <c r="D123" s="12"/>
      <c r="E123" s="24"/>
      <c r="F123" s="24"/>
      <c r="G123" s="24"/>
      <c r="H123" s="24"/>
      <c r="I123" s="24"/>
      <c r="J123" s="22"/>
      <c r="K123" s="22"/>
      <c r="L123" s="22"/>
      <c r="M123" s="22"/>
      <c r="N123" s="22"/>
      <c r="O123" s="22"/>
      <c r="P123" s="19"/>
      <c r="Q123" s="15"/>
    </row>
    <row r="124" spans="2:17" ht="18.75" x14ac:dyDescent="0.3">
      <c r="B124" s="18"/>
      <c r="C124" s="18"/>
      <c r="D124" s="1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15"/>
    </row>
    <row r="125" spans="2:17" ht="24.75" customHeight="1" x14ac:dyDescent="0.3">
      <c r="B125" s="18"/>
      <c r="C125" s="18"/>
      <c r="D125" s="2"/>
      <c r="E125" s="23"/>
      <c r="F125" s="23"/>
      <c r="G125" s="23"/>
      <c r="H125" s="23"/>
      <c r="I125" s="23"/>
      <c r="J125" s="22"/>
      <c r="K125" s="22"/>
      <c r="L125" s="22"/>
      <c r="M125" s="22"/>
      <c r="N125" s="22"/>
      <c r="O125" s="22"/>
      <c r="P125" s="19"/>
    </row>
    <row r="126" spans="2:17" ht="18.75" x14ac:dyDescent="0.3">
      <c r="B126" s="18"/>
      <c r="C126" s="18"/>
      <c r="D126" s="21"/>
      <c r="E126" s="2"/>
      <c r="F126" s="2"/>
      <c r="G126" s="2"/>
      <c r="H126" s="2"/>
      <c r="I126" s="2"/>
      <c r="J126" s="4"/>
      <c r="K126" s="4"/>
      <c r="L126" s="4"/>
      <c r="M126" s="4"/>
      <c r="N126" s="20"/>
      <c r="O126" s="20"/>
      <c r="P126" s="19"/>
    </row>
    <row r="127" spans="2:17" ht="18.75" x14ac:dyDescent="0.3">
      <c r="B127" s="18"/>
      <c r="C127" s="18"/>
      <c r="D127" s="2"/>
      <c r="E127" s="2"/>
      <c r="F127" s="2"/>
      <c r="G127" s="2"/>
      <c r="H127" s="2"/>
      <c r="I127" s="2"/>
      <c r="N127" s="5"/>
      <c r="O127" s="5"/>
      <c r="P127" s="19"/>
    </row>
    <row r="128" spans="2:17" ht="18.75" x14ac:dyDescent="0.3">
      <c r="B128" s="18"/>
      <c r="C128" s="18"/>
      <c r="D128" s="2"/>
      <c r="E128" s="32"/>
      <c r="F128" s="2"/>
      <c r="G128" s="2"/>
      <c r="H128" s="2"/>
      <c r="I128" s="2"/>
      <c r="N128" s="5"/>
      <c r="O128" s="5"/>
      <c r="P128" s="19"/>
    </row>
    <row r="129" spans="2:16" ht="18.75" x14ac:dyDescent="0.3">
      <c r="B129" s="18"/>
      <c r="C129" s="18"/>
      <c r="D129" s="2"/>
      <c r="E129" s="2"/>
      <c r="F129" s="2"/>
      <c r="G129" s="2"/>
      <c r="H129" s="2"/>
      <c r="I129" s="2"/>
      <c r="N129" s="5"/>
      <c r="O129" s="5"/>
      <c r="P129" s="19"/>
    </row>
    <row r="130" spans="2:16" ht="18.75" x14ac:dyDescent="0.3">
      <c r="B130" s="18"/>
      <c r="C130" s="18"/>
      <c r="D130" s="2"/>
      <c r="E130" s="2"/>
      <c r="F130" s="2"/>
      <c r="G130" s="2"/>
      <c r="H130" s="2"/>
      <c r="I130" s="2"/>
      <c r="N130" s="5"/>
      <c r="O130" s="5"/>
      <c r="P130" s="19"/>
    </row>
    <row r="131" spans="2:16" ht="18.75" x14ac:dyDescent="0.3">
      <c r="B131" s="18"/>
      <c r="C131" s="18"/>
      <c r="D131" s="2"/>
      <c r="E131" s="2"/>
      <c r="F131" s="2"/>
      <c r="G131" s="2"/>
      <c r="H131" s="2"/>
      <c r="I131" s="2"/>
      <c r="P131" s="19"/>
    </row>
    <row r="132" spans="2:16" ht="18.75" x14ac:dyDescent="0.3">
      <c r="B132" s="18"/>
      <c r="C132" s="18"/>
      <c r="D132" s="2"/>
      <c r="E132" s="2"/>
      <c r="F132" s="2"/>
      <c r="G132" s="2"/>
      <c r="H132" s="2"/>
      <c r="I132" s="2"/>
      <c r="P132" s="19"/>
    </row>
    <row r="133" spans="2:16" ht="18.75" x14ac:dyDescent="0.3">
      <c r="B133" s="18"/>
      <c r="C133" s="18"/>
      <c r="D133" s="2"/>
      <c r="E133" s="2"/>
      <c r="F133" s="2"/>
      <c r="G133" s="2"/>
      <c r="H133" s="2"/>
      <c r="I133" s="2"/>
      <c r="P133" s="19"/>
    </row>
    <row r="134" spans="2:16" ht="18.75" x14ac:dyDescent="0.3">
      <c r="B134" s="18"/>
      <c r="C134" s="18"/>
      <c r="D134" s="2"/>
      <c r="E134" s="2"/>
      <c r="F134" s="2"/>
      <c r="G134" s="2"/>
      <c r="H134" s="2"/>
      <c r="I134" s="2"/>
      <c r="P134" s="19"/>
    </row>
    <row r="135" spans="2:16" ht="18.75" x14ac:dyDescent="0.3">
      <c r="B135" s="18"/>
      <c r="C135" s="18"/>
      <c r="D135" s="2"/>
      <c r="E135" s="2"/>
      <c r="F135" s="2"/>
      <c r="G135" s="2"/>
      <c r="H135" s="2"/>
      <c r="I135" s="2"/>
      <c r="P135" s="19"/>
    </row>
    <row r="136" spans="2:16" ht="18.75" x14ac:dyDescent="0.3">
      <c r="B136" s="18"/>
      <c r="C136" s="18"/>
      <c r="D136" s="2"/>
      <c r="E136" s="2"/>
      <c r="F136" s="2"/>
      <c r="G136" s="2"/>
      <c r="H136" s="2"/>
      <c r="I136" s="2"/>
      <c r="P136" s="19"/>
    </row>
    <row r="137" spans="2:16" ht="18.75" x14ac:dyDescent="0.3">
      <c r="B137" s="18"/>
      <c r="C137" s="18"/>
      <c r="D137" s="2"/>
      <c r="E137" s="2"/>
      <c r="F137" s="2"/>
      <c r="G137" s="2"/>
      <c r="H137" s="2"/>
      <c r="I137" s="2"/>
      <c r="P137" s="19"/>
    </row>
    <row r="138" spans="2:16" ht="18.75" x14ac:dyDescent="0.3">
      <c r="B138" s="18"/>
      <c r="C138" s="18"/>
      <c r="D138" s="2"/>
      <c r="E138" s="2"/>
      <c r="F138" s="2"/>
      <c r="G138" s="2"/>
      <c r="H138" s="2"/>
      <c r="I138" s="2"/>
      <c r="P138" s="19"/>
    </row>
    <row r="139" spans="2:16" ht="18.75" x14ac:dyDescent="0.3">
      <c r="B139" s="18"/>
      <c r="C139" s="18"/>
      <c r="D139" s="2"/>
      <c r="E139" s="2"/>
      <c r="F139" s="2"/>
      <c r="G139" s="2"/>
      <c r="H139" s="2"/>
      <c r="I139" s="2"/>
      <c r="P139" s="19"/>
    </row>
    <row r="140" spans="2:16" ht="18.75" x14ac:dyDescent="0.3">
      <c r="B140" s="18"/>
      <c r="C140" s="18"/>
      <c r="D140" s="2"/>
      <c r="E140" s="2"/>
      <c r="F140" s="2"/>
      <c r="G140" s="2"/>
      <c r="H140" s="2"/>
      <c r="I140" s="2"/>
      <c r="P140" s="19"/>
    </row>
    <row r="141" spans="2:16" ht="18.75" x14ac:dyDescent="0.3">
      <c r="B141" s="18"/>
      <c r="C141" s="18"/>
      <c r="D141" s="2"/>
      <c r="E141" s="2"/>
      <c r="F141" s="2"/>
      <c r="G141" s="2"/>
      <c r="H141" s="2"/>
      <c r="I141" s="2"/>
      <c r="P141" s="19"/>
    </row>
    <row r="142" spans="2:16" ht="18.75" x14ac:dyDescent="0.3">
      <c r="B142" s="18"/>
      <c r="C142" s="18"/>
      <c r="D142" s="2"/>
      <c r="E142" s="2"/>
      <c r="F142" s="2"/>
      <c r="G142" s="2"/>
      <c r="H142" s="2"/>
      <c r="I142" s="2"/>
      <c r="P142" s="19"/>
    </row>
    <row r="143" spans="2:16" ht="18.75" x14ac:dyDescent="0.3">
      <c r="B143" s="18"/>
      <c r="C143" s="18"/>
      <c r="D143" s="2"/>
      <c r="E143" s="2"/>
      <c r="F143" s="2"/>
      <c r="G143" s="2"/>
      <c r="H143" s="2"/>
      <c r="I143" s="2"/>
      <c r="P143" s="19"/>
    </row>
    <row r="144" spans="2:16" ht="18.75" x14ac:dyDescent="0.3">
      <c r="B144" s="18"/>
      <c r="C144" s="18"/>
      <c r="D144" s="2"/>
      <c r="E144" s="2"/>
      <c r="F144" s="2"/>
      <c r="G144" s="2"/>
      <c r="H144" s="2"/>
      <c r="I144" s="2"/>
      <c r="P144" s="19"/>
    </row>
    <row r="145" spans="2:16" ht="18.75" x14ac:dyDescent="0.3">
      <c r="B145" s="18"/>
      <c r="C145" s="18"/>
      <c r="D145" s="2"/>
      <c r="E145" s="2"/>
      <c r="F145" s="2"/>
      <c r="G145" s="2"/>
      <c r="H145" s="2"/>
      <c r="I145" s="2"/>
      <c r="P145" s="19"/>
    </row>
    <row r="146" spans="2:16" ht="18.75" x14ac:dyDescent="0.3">
      <c r="B146" s="18"/>
      <c r="C146" s="18"/>
      <c r="D146" s="2"/>
      <c r="E146" s="2"/>
      <c r="F146" s="2"/>
      <c r="G146" s="2"/>
      <c r="H146" s="2"/>
      <c r="I146" s="2"/>
      <c r="P146" s="19"/>
    </row>
    <row r="147" spans="2:16" ht="18.75" x14ac:dyDescent="0.3">
      <c r="B147" s="18"/>
      <c r="C147" s="18"/>
      <c r="D147" s="2"/>
      <c r="E147" s="2"/>
      <c r="F147" s="2"/>
      <c r="G147" s="2"/>
      <c r="H147" s="2"/>
      <c r="I147" s="2"/>
      <c r="P147" s="19"/>
    </row>
    <row r="148" spans="2:16" ht="18.75" x14ac:dyDescent="0.3">
      <c r="B148" s="18"/>
      <c r="C148" s="18"/>
      <c r="D148" s="2"/>
      <c r="E148" s="2"/>
      <c r="F148" s="2"/>
      <c r="G148" s="2"/>
      <c r="H148" s="2"/>
      <c r="I148" s="2"/>
      <c r="P148" s="19"/>
    </row>
    <row r="149" spans="2:16" ht="18.75" x14ac:dyDescent="0.3">
      <c r="B149" s="18"/>
      <c r="C149" s="18"/>
      <c r="D149" s="2"/>
      <c r="E149" s="2"/>
      <c r="F149" s="2"/>
      <c r="G149" s="2"/>
      <c r="H149" s="2"/>
      <c r="I149" s="2"/>
      <c r="P149" s="19"/>
    </row>
    <row r="150" spans="2:16" ht="18.75" x14ac:dyDescent="0.3">
      <c r="B150" s="18"/>
      <c r="C150" s="18"/>
      <c r="D150" s="2"/>
      <c r="E150" s="2"/>
      <c r="F150" s="2"/>
      <c r="G150" s="2"/>
      <c r="H150" s="2"/>
      <c r="I150" s="2"/>
      <c r="P150" s="19"/>
    </row>
    <row r="151" spans="2:16" ht="18.75" x14ac:dyDescent="0.3">
      <c r="B151" s="18"/>
      <c r="C151" s="18"/>
      <c r="D151" s="2"/>
      <c r="E151" s="2"/>
      <c r="F151" s="2"/>
      <c r="G151" s="2"/>
      <c r="H151" s="2"/>
      <c r="I151" s="2"/>
      <c r="P151" s="19"/>
    </row>
    <row r="152" spans="2:16" ht="18.75" x14ac:dyDescent="0.3">
      <c r="B152" s="18"/>
      <c r="C152" s="18"/>
      <c r="D152" s="2"/>
      <c r="E152" s="2"/>
      <c r="F152" s="2"/>
      <c r="G152" s="2"/>
      <c r="H152" s="2"/>
      <c r="I152" s="2"/>
      <c r="P152" s="19"/>
    </row>
    <row r="153" spans="2:16" ht="18.75" x14ac:dyDescent="0.3">
      <c r="B153" s="18"/>
      <c r="C153" s="18"/>
      <c r="D153" s="2"/>
      <c r="E153" s="2"/>
      <c r="F153" s="2"/>
      <c r="G153" s="2"/>
      <c r="H153" s="2"/>
      <c r="I153" s="2"/>
      <c r="P153" s="19"/>
    </row>
    <row r="154" spans="2:16" ht="18.75" x14ac:dyDescent="0.3">
      <c r="B154" s="18"/>
      <c r="C154" s="18"/>
      <c r="D154" s="2"/>
      <c r="E154" s="2"/>
      <c r="F154" s="2"/>
      <c r="G154" s="2"/>
      <c r="H154" s="2"/>
      <c r="I154" s="2"/>
      <c r="P154" s="19"/>
    </row>
    <row r="155" spans="2:16" ht="18.75" x14ac:dyDescent="0.3">
      <c r="B155" s="18"/>
      <c r="C155" s="18"/>
      <c r="D155" s="2"/>
      <c r="E155" s="2"/>
      <c r="F155" s="2"/>
      <c r="G155" s="2"/>
      <c r="H155" s="2"/>
      <c r="I155" s="2"/>
      <c r="P155" s="19"/>
    </row>
    <row r="156" spans="2:16" ht="18.75" x14ac:dyDescent="0.3">
      <c r="B156" s="18"/>
      <c r="C156" s="18"/>
      <c r="D156" s="2"/>
      <c r="E156" s="2"/>
      <c r="F156" s="2"/>
      <c r="G156" s="2"/>
      <c r="H156" s="2"/>
      <c r="I156" s="2"/>
      <c r="P156" s="19"/>
    </row>
    <row r="157" spans="2:16" ht="18.75" x14ac:dyDescent="0.3">
      <c r="B157" s="18"/>
      <c r="C157" s="18"/>
      <c r="D157" s="2"/>
      <c r="E157" s="2"/>
      <c r="F157" s="2"/>
      <c r="G157" s="2"/>
      <c r="H157" s="2"/>
      <c r="I157" s="2"/>
      <c r="P157" s="19"/>
    </row>
    <row r="158" spans="2:16" ht="18.75" x14ac:dyDescent="0.3">
      <c r="B158" s="18"/>
      <c r="C158" s="18"/>
      <c r="D158" s="2"/>
      <c r="E158" s="2"/>
      <c r="F158" s="2"/>
      <c r="G158" s="2"/>
      <c r="H158" s="2"/>
      <c r="I158" s="2"/>
      <c r="P158" s="19"/>
    </row>
    <row r="159" spans="2:16" ht="18.75" x14ac:dyDescent="0.3">
      <c r="B159" s="18"/>
      <c r="C159" s="18"/>
      <c r="D159" s="2"/>
      <c r="E159" s="2"/>
      <c r="F159" s="2"/>
      <c r="G159" s="2"/>
      <c r="H159" s="2"/>
      <c r="I159" s="2"/>
      <c r="P159" s="19"/>
    </row>
    <row r="160" spans="2:16" ht="18.75" x14ac:dyDescent="0.3">
      <c r="B160" s="18"/>
      <c r="C160" s="18"/>
      <c r="D160" s="2"/>
      <c r="E160" s="2"/>
      <c r="F160" s="2"/>
      <c r="G160" s="2"/>
      <c r="H160" s="2"/>
      <c r="I160" s="2"/>
      <c r="P160" s="19"/>
    </row>
    <row r="161" spans="2:16" ht="18.75" x14ac:dyDescent="0.3">
      <c r="B161" s="18"/>
      <c r="C161" s="18"/>
      <c r="D161" s="2"/>
      <c r="E161" s="2"/>
      <c r="F161" s="2"/>
      <c r="G161" s="2"/>
      <c r="H161" s="2"/>
      <c r="I161" s="2"/>
      <c r="P161" s="19"/>
    </row>
    <row r="162" spans="2:16" ht="18.75" x14ac:dyDescent="0.3">
      <c r="B162" s="18"/>
      <c r="C162" s="18"/>
      <c r="D162" s="2"/>
      <c r="E162" s="2"/>
      <c r="F162" s="2"/>
      <c r="G162" s="2"/>
      <c r="H162" s="2"/>
      <c r="I162" s="2"/>
      <c r="P162" s="19"/>
    </row>
    <row r="163" spans="2:16" ht="18.75" x14ac:dyDescent="0.3">
      <c r="B163" s="18"/>
      <c r="C163" s="18"/>
      <c r="D163" s="2"/>
      <c r="E163" s="2"/>
      <c r="F163" s="2"/>
      <c r="G163" s="2"/>
      <c r="H163" s="2"/>
      <c r="I163" s="2"/>
      <c r="P163" s="19"/>
    </row>
    <row r="164" spans="2:16" ht="18.75" x14ac:dyDescent="0.2">
      <c r="B164" s="6"/>
      <c r="C164" s="6"/>
      <c r="D164" s="2"/>
      <c r="E164" s="2"/>
      <c r="F164" s="2"/>
      <c r="G164" s="2"/>
      <c r="H164" s="2"/>
      <c r="I164" s="2"/>
      <c r="P164" s="19"/>
    </row>
    <row r="165" spans="2:16" ht="18.75" x14ac:dyDescent="0.2">
      <c r="B165" s="6"/>
      <c r="C165" s="6"/>
      <c r="D165" s="2"/>
      <c r="E165" s="2"/>
      <c r="F165" s="2"/>
      <c r="G165" s="2"/>
      <c r="H165" s="2"/>
      <c r="I165" s="2"/>
      <c r="P165" s="19"/>
    </row>
    <row r="166" spans="2:16" ht="18.75" x14ac:dyDescent="0.2">
      <c r="B166" s="6"/>
      <c r="C166" s="6"/>
      <c r="D166" s="2"/>
      <c r="E166" s="2"/>
      <c r="F166" s="2"/>
      <c r="G166" s="2"/>
      <c r="H166" s="2"/>
      <c r="I166" s="2"/>
      <c r="P166" s="19"/>
    </row>
    <row r="167" spans="2:16" ht="18.75" x14ac:dyDescent="0.2">
      <c r="B167" s="6"/>
      <c r="C167" s="6"/>
      <c r="D167" s="2"/>
      <c r="E167" s="2"/>
      <c r="F167" s="2"/>
      <c r="G167" s="2"/>
      <c r="H167" s="2"/>
      <c r="I167" s="2"/>
      <c r="P167" s="19"/>
    </row>
    <row r="168" spans="2:16" ht="18.75" x14ac:dyDescent="0.2">
      <c r="B168" s="6"/>
      <c r="C168" s="6"/>
      <c r="D168" s="2"/>
      <c r="E168" s="2"/>
      <c r="F168" s="2"/>
      <c r="G168" s="2"/>
      <c r="H168" s="2"/>
      <c r="I168" s="2"/>
      <c r="P168" s="19"/>
    </row>
    <row r="169" spans="2:16" ht="18.75" x14ac:dyDescent="0.2">
      <c r="B169" s="6"/>
      <c r="C169" s="6"/>
      <c r="D169" s="2"/>
      <c r="E169" s="2"/>
      <c r="F169" s="2"/>
      <c r="G169" s="2"/>
      <c r="H169" s="2"/>
      <c r="I169" s="2"/>
      <c r="P169" s="19"/>
    </row>
    <row r="170" spans="2:16" ht="18.75" x14ac:dyDescent="0.2">
      <c r="B170" s="6"/>
      <c r="C170" s="6"/>
      <c r="D170" s="2"/>
      <c r="E170" s="2"/>
      <c r="F170" s="2"/>
      <c r="G170" s="2"/>
      <c r="H170" s="2"/>
      <c r="I170" s="2"/>
      <c r="P170" s="19"/>
    </row>
    <row r="171" spans="2:16" ht="18.75" x14ac:dyDescent="0.2">
      <c r="B171" s="6"/>
      <c r="C171" s="6"/>
      <c r="D171" s="2"/>
      <c r="E171" s="2"/>
      <c r="F171" s="2"/>
      <c r="G171" s="2"/>
      <c r="H171" s="2"/>
      <c r="I171" s="2"/>
      <c r="P171" s="19"/>
    </row>
    <row r="172" spans="2:16" ht="18.75" x14ac:dyDescent="0.2">
      <c r="B172" s="6"/>
      <c r="C172" s="6"/>
      <c r="D172" s="2"/>
      <c r="E172" s="2"/>
      <c r="F172" s="2"/>
      <c r="G172" s="2"/>
      <c r="H172" s="2"/>
      <c r="I172" s="2"/>
      <c r="P172" s="19"/>
    </row>
    <row r="173" spans="2:16" ht="18.75" x14ac:dyDescent="0.2">
      <c r="B173" s="6"/>
      <c r="C173" s="6"/>
      <c r="D173" s="2"/>
      <c r="E173" s="2"/>
      <c r="F173" s="2"/>
      <c r="G173" s="2"/>
      <c r="H173" s="2"/>
      <c r="I173" s="2"/>
      <c r="P173" s="19"/>
    </row>
    <row r="174" spans="2:16" ht="18.75" x14ac:dyDescent="0.2">
      <c r="B174" s="6"/>
      <c r="C174" s="6"/>
      <c r="D174" s="2"/>
      <c r="E174" s="2"/>
      <c r="F174" s="2"/>
      <c r="G174" s="2"/>
      <c r="H174" s="2"/>
      <c r="I174" s="2"/>
      <c r="P174" s="19"/>
    </row>
    <row r="175" spans="2:16" ht="18.75" x14ac:dyDescent="0.2">
      <c r="B175" s="6"/>
      <c r="C175" s="6"/>
      <c r="D175" s="2"/>
      <c r="E175" s="2"/>
      <c r="F175" s="2"/>
      <c r="G175" s="2"/>
      <c r="H175" s="2"/>
      <c r="I175" s="2"/>
      <c r="P175" s="19"/>
    </row>
    <row r="176" spans="2:16" ht="18.75" x14ac:dyDescent="0.2">
      <c r="B176" s="6"/>
      <c r="C176" s="6"/>
      <c r="D176" s="2"/>
      <c r="E176" s="2"/>
      <c r="F176" s="2"/>
      <c r="G176" s="2"/>
      <c r="H176" s="2"/>
      <c r="I176" s="2"/>
      <c r="P176" s="19"/>
    </row>
    <row r="177" spans="2:16" ht="18.75" x14ac:dyDescent="0.2">
      <c r="B177" s="6"/>
      <c r="C177" s="6"/>
      <c r="D177" s="2"/>
      <c r="E177" s="2"/>
      <c r="F177" s="2"/>
      <c r="G177" s="2"/>
      <c r="H177" s="2"/>
      <c r="I177" s="2"/>
      <c r="P177" s="19"/>
    </row>
    <row r="178" spans="2:16" ht="18.75" x14ac:dyDescent="0.2">
      <c r="B178" s="6"/>
      <c r="C178" s="6"/>
      <c r="D178" s="2"/>
      <c r="E178" s="2"/>
      <c r="F178" s="2"/>
      <c r="G178" s="2"/>
      <c r="H178" s="2"/>
      <c r="I178" s="2"/>
      <c r="P178" s="19"/>
    </row>
    <row r="179" spans="2:16" ht="18.75" x14ac:dyDescent="0.2">
      <c r="B179" s="6"/>
      <c r="C179" s="6"/>
      <c r="D179" s="2"/>
      <c r="E179" s="2"/>
      <c r="F179" s="2"/>
      <c r="G179" s="2"/>
      <c r="H179" s="2"/>
      <c r="I179" s="2"/>
      <c r="P179" s="19"/>
    </row>
    <row r="180" spans="2:16" ht="18.75" x14ac:dyDescent="0.2">
      <c r="B180" s="6"/>
      <c r="C180" s="6"/>
      <c r="D180" s="2"/>
      <c r="E180" s="2"/>
      <c r="F180" s="2"/>
      <c r="G180" s="2"/>
      <c r="H180" s="2"/>
      <c r="I180" s="2"/>
      <c r="P180" s="19"/>
    </row>
    <row r="181" spans="2:16" ht="18.75" x14ac:dyDescent="0.2">
      <c r="B181" s="6"/>
      <c r="C181" s="6"/>
      <c r="D181" s="2"/>
      <c r="E181" s="2"/>
      <c r="F181" s="2"/>
      <c r="G181" s="2"/>
      <c r="H181" s="2"/>
      <c r="I181" s="2"/>
      <c r="P181" s="19"/>
    </row>
    <row r="182" spans="2:16" ht="18.75" x14ac:dyDescent="0.2">
      <c r="B182" s="6"/>
      <c r="C182" s="6"/>
      <c r="D182" s="2"/>
      <c r="E182" s="2"/>
      <c r="F182" s="2"/>
      <c r="G182" s="2"/>
      <c r="H182" s="2"/>
      <c r="I182" s="2"/>
      <c r="P182" s="19"/>
    </row>
    <row r="183" spans="2:16" ht="18.75" x14ac:dyDescent="0.2">
      <c r="B183" s="6"/>
      <c r="C183" s="6"/>
      <c r="D183" s="2"/>
      <c r="E183" s="2"/>
      <c r="F183" s="2"/>
      <c r="G183" s="2"/>
      <c r="H183" s="2"/>
      <c r="I183" s="2"/>
      <c r="P183" s="19"/>
    </row>
    <row r="184" spans="2:16" ht="18.75" x14ac:dyDescent="0.2">
      <c r="B184" s="6"/>
      <c r="C184" s="6"/>
      <c r="D184" s="2"/>
      <c r="E184" s="2"/>
      <c r="F184" s="2"/>
      <c r="G184" s="2"/>
      <c r="H184" s="2"/>
      <c r="I184" s="2"/>
      <c r="P184" s="19"/>
    </row>
    <row r="185" spans="2:16" ht="18.75" x14ac:dyDescent="0.2">
      <c r="B185" s="6"/>
      <c r="C185" s="6"/>
      <c r="D185" s="2"/>
      <c r="E185" s="2"/>
      <c r="F185" s="2"/>
      <c r="G185" s="2"/>
      <c r="H185" s="2"/>
      <c r="I185" s="2"/>
      <c r="P185" s="19"/>
    </row>
    <row r="186" spans="2:16" ht="18.75" x14ac:dyDescent="0.2">
      <c r="B186" s="6"/>
      <c r="C186" s="6"/>
      <c r="D186" s="2"/>
      <c r="E186" s="2"/>
      <c r="F186" s="2"/>
      <c r="G186" s="2"/>
      <c r="H186" s="2"/>
      <c r="I186" s="2"/>
      <c r="P186" s="19"/>
    </row>
    <row r="187" spans="2:16" ht="18.75" x14ac:dyDescent="0.2">
      <c r="B187" s="6"/>
      <c r="C187" s="6"/>
      <c r="D187" s="2"/>
      <c r="E187" s="2"/>
      <c r="F187" s="2"/>
      <c r="G187" s="2"/>
      <c r="H187" s="2"/>
      <c r="I187" s="2"/>
      <c r="P187" s="19"/>
    </row>
    <row r="188" spans="2:16" ht="18.75" x14ac:dyDescent="0.2">
      <c r="B188" s="6"/>
      <c r="C188" s="6"/>
      <c r="D188" s="2"/>
      <c r="E188" s="2"/>
      <c r="F188" s="2"/>
      <c r="G188" s="2"/>
      <c r="H188" s="2"/>
      <c r="I188" s="2"/>
      <c r="P188" s="19"/>
    </row>
    <row r="189" spans="2:16" ht="18.75" x14ac:dyDescent="0.2">
      <c r="B189" s="6"/>
      <c r="C189" s="6"/>
      <c r="D189" s="2"/>
      <c r="E189" s="2"/>
      <c r="F189" s="2"/>
      <c r="G189" s="2"/>
      <c r="H189" s="2"/>
      <c r="I189" s="2"/>
      <c r="P189" s="19"/>
    </row>
    <row r="190" spans="2:16" ht="18.75" x14ac:dyDescent="0.2">
      <c r="B190" s="6"/>
      <c r="C190" s="6"/>
      <c r="D190" s="2"/>
      <c r="E190" s="2"/>
      <c r="F190" s="2"/>
      <c r="G190" s="2"/>
      <c r="H190" s="2"/>
      <c r="I190" s="2"/>
      <c r="P190" s="19"/>
    </row>
    <row r="191" spans="2:16" ht="18.75" x14ac:dyDescent="0.2">
      <c r="B191" s="6"/>
      <c r="C191" s="6"/>
      <c r="D191" s="2"/>
      <c r="E191" s="2"/>
      <c r="F191" s="2"/>
      <c r="G191" s="2"/>
      <c r="H191" s="2"/>
      <c r="I191" s="2"/>
      <c r="P191" s="19"/>
    </row>
    <row r="192" spans="2:16" ht="18.75" x14ac:dyDescent="0.2">
      <c r="B192" s="6"/>
      <c r="C192" s="6"/>
      <c r="D192" s="2"/>
      <c r="E192" s="2"/>
      <c r="F192" s="2"/>
      <c r="G192" s="2"/>
      <c r="H192" s="2"/>
      <c r="I192" s="2"/>
      <c r="P192" s="19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9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9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9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9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9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9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9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9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9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9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9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9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9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9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9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9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9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9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9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9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9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9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9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9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9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9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9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9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9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9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9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9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9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9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9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9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9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9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9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9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9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9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9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9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9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9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9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9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9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9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9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9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9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9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9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9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9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9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9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9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9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9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9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9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9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9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9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9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9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9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9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9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9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9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9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9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9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9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9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9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9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9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9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9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9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9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9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9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9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9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9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9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9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9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9"/>
    </row>
    <row r="288" spans="2:16" x14ac:dyDescent="0.2">
      <c r="B288" s="6"/>
      <c r="C288" s="6"/>
      <c r="D288" s="2"/>
      <c r="E288" s="2"/>
      <c r="F288" s="2"/>
      <c r="G288" s="2"/>
      <c r="H288" s="2"/>
      <c r="I288" s="2"/>
    </row>
    <row r="289" spans="2:9" x14ac:dyDescent="0.2">
      <c r="B289" s="6"/>
      <c r="C289" s="6"/>
      <c r="D289" s="2"/>
      <c r="E289" s="2"/>
      <c r="F289" s="2"/>
      <c r="G289" s="2"/>
      <c r="H289" s="2"/>
      <c r="I289" s="2"/>
    </row>
    <row r="290" spans="2:9" x14ac:dyDescent="0.2">
      <c r="B290" s="6"/>
      <c r="C290" s="6"/>
      <c r="D290" s="2"/>
      <c r="E290" s="2"/>
      <c r="F290" s="2"/>
      <c r="G290" s="2"/>
      <c r="H290" s="2"/>
      <c r="I290" s="2"/>
    </row>
    <row r="291" spans="2:9" x14ac:dyDescent="0.2">
      <c r="B291" s="6"/>
      <c r="C291" s="6"/>
      <c r="D291" s="2"/>
      <c r="E291" s="2"/>
      <c r="F291" s="2"/>
      <c r="G291" s="2"/>
      <c r="H291" s="2"/>
      <c r="I291" s="2"/>
    </row>
    <row r="292" spans="2:9" x14ac:dyDescent="0.2">
      <c r="B292" s="6"/>
      <c r="C292" s="6"/>
      <c r="D292" s="2"/>
      <c r="E292" s="2"/>
      <c r="F292" s="2"/>
      <c r="G292" s="2"/>
      <c r="H292" s="2"/>
      <c r="I292" s="2"/>
    </row>
    <row r="293" spans="2:9" x14ac:dyDescent="0.2">
      <c r="B293" s="6"/>
      <c r="C293" s="6"/>
      <c r="D293" s="2"/>
      <c r="E293" s="2"/>
      <c r="F293" s="2"/>
      <c r="G293" s="2"/>
      <c r="H293" s="2"/>
      <c r="I293" s="2"/>
    </row>
    <row r="294" spans="2:9" x14ac:dyDescent="0.2">
      <c r="B294" s="6"/>
      <c r="C294" s="6"/>
      <c r="D294" s="2"/>
      <c r="E294" s="2"/>
      <c r="F294" s="2"/>
      <c r="G294" s="2"/>
      <c r="H294" s="2"/>
      <c r="I294" s="2"/>
    </row>
    <row r="295" spans="2:9" x14ac:dyDescent="0.2">
      <c r="B295" s="6"/>
      <c r="C295" s="6"/>
      <c r="D295" s="2"/>
      <c r="E295" s="2"/>
      <c r="F295" s="2"/>
      <c r="G295" s="2"/>
      <c r="H295" s="2"/>
      <c r="I295" s="2"/>
    </row>
    <row r="296" spans="2:9" x14ac:dyDescent="0.2">
      <c r="B296" s="6"/>
      <c r="C296" s="6"/>
      <c r="D296" s="2"/>
      <c r="E296" s="2"/>
      <c r="F296" s="2"/>
      <c r="G296" s="2"/>
      <c r="H296" s="2"/>
      <c r="I296" s="2"/>
    </row>
    <row r="297" spans="2:9" x14ac:dyDescent="0.2">
      <c r="B297" s="6"/>
      <c r="C297" s="6"/>
      <c r="D297" s="2"/>
      <c r="E297" s="2"/>
      <c r="F297" s="2"/>
      <c r="G297" s="2"/>
      <c r="H297" s="2"/>
      <c r="I297" s="2"/>
    </row>
    <row r="298" spans="2:9" x14ac:dyDescent="0.2">
      <c r="B298" s="6"/>
      <c r="C298" s="6"/>
      <c r="D298" s="2"/>
      <c r="E298" s="2"/>
      <c r="F298" s="2"/>
      <c r="G298" s="2"/>
      <c r="H298" s="2"/>
      <c r="I298" s="2"/>
    </row>
    <row r="299" spans="2:9" x14ac:dyDescent="0.2">
      <c r="B299" s="6"/>
      <c r="C299" s="6"/>
      <c r="D299" s="2"/>
      <c r="E299" s="2"/>
      <c r="F299" s="2"/>
      <c r="G299" s="2"/>
      <c r="H299" s="2"/>
      <c r="I299" s="2"/>
    </row>
    <row r="300" spans="2:9" x14ac:dyDescent="0.2">
      <c r="B300" s="6"/>
      <c r="C300" s="6"/>
      <c r="D300" s="2"/>
      <c r="E300" s="2"/>
      <c r="F300" s="2"/>
      <c r="G300" s="2"/>
      <c r="H300" s="2"/>
      <c r="I300" s="2"/>
    </row>
    <row r="301" spans="2:9" x14ac:dyDescent="0.2">
      <c r="B301" s="6"/>
      <c r="C301" s="6"/>
      <c r="D301" s="2"/>
      <c r="E301" s="2"/>
      <c r="F301" s="2"/>
      <c r="G301" s="2"/>
      <c r="H301" s="2"/>
      <c r="I301" s="2"/>
    </row>
    <row r="302" spans="2:9" x14ac:dyDescent="0.2">
      <c r="B302" s="6"/>
      <c r="C302" s="6"/>
      <c r="D302" s="2"/>
      <c r="E302" s="2"/>
      <c r="F302" s="2"/>
      <c r="G302" s="2"/>
      <c r="H302" s="2"/>
      <c r="I302" s="2"/>
    </row>
    <row r="303" spans="2:9" x14ac:dyDescent="0.2">
      <c r="B303" s="6"/>
      <c r="C303" s="6"/>
      <c r="D303" s="2"/>
      <c r="E303" s="2"/>
      <c r="F303" s="2"/>
      <c r="G303" s="2"/>
      <c r="H303" s="2"/>
      <c r="I303" s="2"/>
    </row>
    <row r="304" spans="2:9" x14ac:dyDescent="0.2">
      <c r="B304" s="6"/>
      <c r="C304" s="6"/>
      <c r="D304" s="2"/>
      <c r="E304" s="2"/>
      <c r="F304" s="2"/>
      <c r="G304" s="2"/>
      <c r="H304" s="2"/>
      <c r="I304" s="2"/>
    </row>
    <row r="305" spans="2:9" x14ac:dyDescent="0.2">
      <c r="B305" s="6"/>
      <c r="C305" s="6"/>
      <c r="D305" s="2"/>
      <c r="E305" s="2"/>
      <c r="F305" s="2"/>
      <c r="G305" s="2"/>
      <c r="H305" s="2"/>
      <c r="I305" s="2"/>
    </row>
    <row r="306" spans="2:9" x14ac:dyDescent="0.2">
      <c r="B306" s="6"/>
      <c r="C306" s="6"/>
      <c r="D306" s="2"/>
      <c r="E306" s="2"/>
      <c r="F306" s="2"/>
      <c r="G306" s="2"/>
      <c r="H306" s="2"/>
      <c r="I306" s="2"/>
    </row>
    <row r="307" spans="2:9" x14ac:dyDescent="0.2">
      <c r="B307" s="6"/>
      <c r="C307" s="6"/>
      <c r="D307" s="2"/>
      <c r="E307" s="2"/>
      <c r="F307" s="2"/>
      <c r="G307" s="2"/>
      <c r="H307" s="2"/>
      <c r="I307" s="2"/>
    </row>
    <row r="308" spans="2:9" x14ac:dyDescent="0.2">
      <c r="B308" s="6"/>
      <c r="C308" s="6"/>
      <c r="D308" s="2"/>
      <c r="E308" s="2"/>
      <c r="F308" s="2"/>
      <c r="G308" s="2"/>
      <c r="H308" s="2"/>
      <c r="I308" s="2"/>
    </row>
    <row r="309" spans="2:9" x14ac:dyDescent="0.2">
      <c r="B309" s="6"/>
      <c r="C309" s="6"/>
      <c r="D309" s="2"/>
      <c r="E309" s="2"/>
      <c r="F309" s="2"/>
      <c r="G309" s="2"/>
      <c r="H309" s="2"/>
      <c r="I309" s="2"/>
    </row>
    <row r="310" spans="2:9" x14ac:dyDescent="0.2">
      <c r="B310" s="6"/>
      <c r="C310" s="6"/>
      <c r="D310" s="2"/>
      <c r="E310" s="2"/>
      <c r="F310" s="2"/>
      <c r="G310" s="2"/>
      <c r="H310" s="2"/>
      <c r="I310" s="2"/>
    </row>
    <row r="311" spans="2:9" x14ac:dyDescent="0.2">
      <c r="B311" s="6"/>
      <c r="C311" s="6"/>
      <c r="D311" s="2"/>
      <c r="E311" s="2"/>
      <c r="F311" s="2"/>
      <c r="G311" s="2"/>
      <c r="H311" s="2"/>
      <c r="I311" s="2"/>
    </row>
    <row r="312" spans="2:9" x14ac:dyDescent="0.2">
      <c r="B312" s="6"/>
      <c r="C312" s="6"/>
      <c r="D312" s="2"/>
      <c r="E312" s="2"/>
      <c r="F312" s="2"/>
      <c r="G312" s="2"/>
      <c r="H312" s="2"/>
      <c r="I312" s="2"/>
    </row>
    <row r="313" spans="2:9" x14ac:dyDescent="0.2">
      <c r="B313" s="6"/>
      <c r="C313" s="6"/>
      <c r="D313" s="2"/>
      <c r="E313" s="2"/>
      <c r="F313" s="2"/>
      <c r="G313" s="2"/>
      <c r="H313" s="2"/>
      <c r="I313" s="2"/>
    </row>
    <row r="314" spans="2:9" x14ac:dyDescent="0.2">
      <c r="B314" s="6"/>
      <c r="C314" s="6"/>
      <c r="D314" s="2"/>
      <c r="E314" s="2"/>
      <c r="F314" s="2"/>
      <c r="G314" s="2"/>
      <c r="H314" s="2"/>
      <c r="I314" s="2"/>
    </row>
    <row r="315" spans="2:9" x14ac:dyDescent="0.2">
      <c r="B315" s="6"/>
      <c r="C315" s="6"/>
      <c r="D315" s="2"/>
      <c r="E315" s="2"/>
      <c r="F315" s="2"/>
      <c r="G315" s="2"/>
      <c r="H315" s="2"/>
      <c r="I315" s="2"/>
    </row>
    <row r="316" spans="2:9" x14ac:dyDescent="0.2">
      <c r="B316" s="6"/>
      <c r="C316" s="6"/>
      <c r="D316" s="2"/>
      <c r="E316" s="2"/>
      <c r="F316" s="2"/>
      <c r="G316" s="2"/>
      <c r="H316" s="2"/>
      <c r="I316" s="2"/>
    </row>
    <row r="317" spans="2:9" x14ac:dyDescent="0.2">
      <c r="B317" s="6"/>
      <c r="C317" s="6"/>
      <c r="D317" s="2"/>
      <c r="E317" s="2"/>
      <c r="F317" s="2"/>
      <c r="G317" s="2"/>
      <c r="H317" s="2"/>
      <c r="I317" s="2"/>
    </row>
    <row r="318" spans="2:9" x14ac:dyDescent="0.2">
      <c r="B318" s="6"/>
      <c r="C318" s="6"/>
      <c r="D318" s="2"/>
      <c r="E318" s="2"/>
      <c r="F318" s="2"/>
      <c r="G318" s="2"/>
      <c r="H318" s="2"/>
      <c r="I318" s="2"/>
    </row>
    <row r="319" spans="2:9" x14ac:dyDescent="0.2">
      <c r="B319" s="6"/>
      <c r="C319" s="6"/>
      <c r="D319" s="2"/>
      <c r="E319" s="2"/>
      <c r="F319" s="2"/>
      <c r="G319" s="2"/>
      <c r="H319" s="2"/>
      <c r="I319" s="2"/>
    </row>
    <row r="320" spans="2:9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</row>
    <row r="356" spans="2:9" x14ac:dyDescent="0.2">
      <c r="B356" s="6"/>
      <c r="C356" s="6"/>
    </row>
    <row r="357" spans="2:9" x14ac:dyDescent="0.2">
      <c r="B357" s="6"/>
      <c r="C357" s="6"/>
    </row>
    <row r="358" spans="2:9" x14ac:dyDescent="0.2">
      <c r="B358" s="6"/>
      <c r="C358" s="6"/>
    </row>
    <row r="359" spans="2:9" x14ac:dyDescent="0.2">
      <c r="B359" s="6"/>
      <c r="C359" s="6"/>
    </row>
    <row r="360" spans="2:9" x14ac:dyDescent="0.2">
      <c r="B360" s="6"/>
      <c r="C360" s="6"/>
    </row>
    <row r="361" spans="2:9" x14ac:dyDescent="0.2">
      <c r="B361" s="6"/>
      <c r="C361" s="6"/>
    </row>
    <row r="362" spans="2:9" x14ac:dyDescent="0.2">
      <c r="B362" s="6"/>
      <c r="C362" s="6"/>
    </row>
    <row r="363" spans="2:9" x14ac:dyDescent="0.2">
      <c r="B363" s="6"/>
      <c r="C363" s="6"/>
    </row>
    <row r="364" spans="2:9" x14ac:dyDescent="0.2">
      <c r="B364" s="6"/>
      <c r="C364" s="6"/>
    </row>
    <row r="365" spans="2:9" x14ac:dyDescent="0.2">
      <c r="B365" s="6"/>
      <c r="C365" s="6"/>
    </row>
    <row r="366" spans="2:9" x14ac:dyDescent="0.2">
      <c r="B366" s="6"/>
      <c r="C366" s="6"/>
    </row>
    <row r="367" spans="2:9" x14ac:dyDescent="0.2">
      <c r="B367" s="6"/>
      <c r="C367" s="6"/>
    </row>
    <row r="368" spans="2:9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92:D92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92:G92"/>
    <mergeCell ref="A7:A10"/>
    <mergeCell ref="B7:B10"/>
    <mergeCell ref="C7:C10"/>
  </mergeCells>
  <phoneticPr fontId="2" type="noConversion"/>
  <conditionalFormatting sqref="P125:P193 P102:P104 P107 P123 P110:P111 P113 J50 H46:H47 F50:H50 E91:H91 E18:E27 G19:H27 E29:E30 E28:F28 E50:E52 E13:H13 E60:E61 F61 E49:F49 E31:F46 F52 F56 E63:F68 E79:H79 E14 E71:F75 E54:E56 E81:H82 E80 E84 E85:F90 H49 E15:H17 P13 P15:P47 E70 P54:P75 P77:P83 E77:F78 J91:O91 P92:P95">
    <cfRule type="cellIs" dxfId="27" priority="69" stopIfTrue="1" operator="equal">
      <formula>0</formula>
    </cfRule>
  </conditionalFormatting>
  <conditionalFormatting sqref="I46:I47 K46:O47 M91:O91 K91 K81:O83 K85:O90 K49:O49 I49 K15:O27">
    <cfRule type="cellIs" dxfId="26" priority="71" stopIfTrue="1" operator="equal">
      <formula>0</formula>
    </cfRule>
  </conditionalFormatting>
  <conditionalFormatting sqref="G18:I18">
    <cfRule type="cellIs" dxfId="25" priority="38" stopIfTrue="1" operator="equal">
      <formula>0</formula>
    </cfRule>
  </conditionalFormatting>
  <conditionalFormatting sqref="F18:F27">
    <cfRule type="cellIs" dxfId="24" priority="37" stopIfTrue="1" operator="equal">
      <formula>0</formula>
    </cfRule>
  </conditionalFormatting>
  <conditionalFormatting sqref="F29">
    <cfRule type="cellIs" dxfId="23" priority="36" stopIfTrue="1" operator="equal">
      <formula>0</formula>
    </cfRule>
  </conditionalFormatting>
  <conditionalFormatting sqref="F30">
    <cfRule type="cellIs" dxfId="22" priority="35" stopIfTrue="1" operator="equal">
      <formula>0</formula>
    </cfRule>
  </conditionalFormatting>
  <conditionalFormatting sqref="E58:F59 E57">
    <cfRule type="cellIs" dxfId="21" priority="34" stopIfTrue="1" operator="equal">
      <formula>0</formula>
    </cfRule>
  </conditionalFormatting>
  <conditionalFormatting sqref="E47:F47">
    <cfRule type="cellIs" dxfId="20" priority="32" stopIfTrue="1" operator="equal">
      <formula>0</formula>
    </cfRule>
  </conditionalFormatting>
  <conditionalFormatting sqref="F54">
    <cfRule type="cellIs" dxfId="19" priority="31" stopIfTrue="1" operator="equal">
      <formula>0</formula>
    </cfRule>
  </conditionalFormatting>
  <conditionalFormatting sqref="E62:F62">
    <cfRule type="cellIs" dxfId="18" priority="30" stopIfTrue="1" operator="equal">
      <formula>0</formula>
    </cfRule>
  </conditionalFormatting>
  <conditionalFormatting sqref="E69:F69">
    <cfRule type="cellIs" dxfId="17" priority="29" stopIfTrue="1" operator="equal">
      <formula>0</formula>
    </cfRule>
  </conditionalFormatting>
  <conditionalFormatting sqref="F60:G60">
    <cfRule type="cellIs" dxfId="16" priority="27" stopIfTrue="1" operator="equal">
      <formula>0</formula>
    </cfRule>
  </conditionalFormatting>
  <conditionalFormatting sqref="E53">
    <cfRule type="cellIs" dxfId="15" priority="22" stopIfTrue="1" operator="equal">
      <formula>0</formula>
    </cfRule>
  </conditionalFormatting>
  <conditionalFormatting sqref="F53:P53">
    <cfRule type="cellIs" dxfId="14" priority="16" stopIfTrue="1" operator="equal">
      <formula>0</formula>
    </cfRule>
  </conditionalFormatting>
  <conditionalFormatting sqref="F55">
    <cfRule type="cellIs" dxfId="13" priority="17" stopIfTrue="1" operator="equal">
      <formula>0</formula>
    </cfRule>
  </conditionalFormatting>
  <conditionalFormatting sqref="F80:O80">
    <cfRule type="cellIs" dxfId="12" priority="20" stopIfTrue="1" operator="equal">
      <formula>0</formula>
    </cfRule>
  </conditionalFormatting>
  <conditionalFormatting sqref="P85:P91 P52 P49:P50">
    <cfRule type="cellIs" dxfId="11" priority="19" stopIfTrue="1" operator="equal">
      <formula>0</formula>
    </cfRule>
  </conditionalFormatting>
  <conditionalFormatting sqref="F84:P84">
    <cfRule type="cellIs" dxfId="10" priority="18" stopIfTrue="1" operator="equal">
      <formula>0</formula>
    </cfRule>
  </conditionalFormatting>
  <conditionalFormatting sqref="I13:O13">
    <cfRule type="cellIs" dxfId="9" priority="12" stopIfTrue="1" operator="equal">
      <formula>0</formula>
    </cfRule>
  </conditionalFormatting>
  <conditionalFormatting sqref="F57:O57">
    <cfRule type="cellIs" dxfId="8" priority="11" stopIfTrue="1" operator="equal">
      <formula>0</formula>
    </cfRule>
  </conditionalFormatting>
  <conditionalFormatting sqref="H60:O60">
    <cfRule type="cellIs" dxfId="7" priority="15" stopIfTrue="1" operator="equal">
      <formula>0</formula>
    </cfRule>
  </conditionalFormatting>
  <conditionalFormatting sqref="E48:H48">
    <cfRule type="cellIs" dxfId="6" priority="7" stopIfTrue="1" operator="equal">
      <formula>0</formula>
    </cfRule>
  </conditionalFormatting>
  <conditionalFormatting sqref="K48:O48">
    <cfRule type="cellIs" dxfId="5" priority="8" stopIfTrue="1" operator="equal">
      <formula>0</formula>
    </cfRule>
  </conditionalFormatting>
  <conditionalFormatting sqref="P48">
    <cfRule type="cellIs" dxfId="4" priority="6" stopIfTrue="1" operator="equal">
      <formula>0</formula>
    </cfRule>
  </conditionalFormatting>
  <conditionalFormatting sqref="F14:P14">
    <cfRule type="cellIs" dxfId="3" priority="5" stopIfTrue="1" operator="equal">
      <formula>0</formula>
    </cfRule>
  </conditionalFormatting>
  <conditionalFormatting sqref="F70:I70">
    <cfRule type="cellIs" dxfId="2" priority="4" stopIfTrue="1" operator="equal">
      <formula>0</formula>
    </cfRule>
  </conditionalFormatting>
  <conditionalFormatting sqref="E76:F76 P76">
    <cfRule type="cellIs" dxfId="1" priority="2" stopIfTrue="1" operator="equal">
      <formula>0</formula>
    </cfRule>
  </conditionalFormatting>
  <conditionalFormatting sqref="F51:P51">
    <cfRule type="cellIs" dxfId="0" priority="1" stopIfTrue="1" operator="equal">
      <formula>0</formula>
    </cfRule>
  </conditionalFormatting>
  <printOptions horizontalCentered="1"/>
  <pageMargins left="0.19685039370078741" right="0.19685039370078741" top="0.98425196850393704" bottom="0.19685039370078741" header="0.23622047244094491" footer="0.11811023622047245"/>
  <pageSetup paperSize="9" scale="50" fitToHeight="16" orientation="landscape" r:id="rId6"/>
  <headerFooter differentFirst="1" alignWithMargins="0">
    <oddHeader>&amp;C&amp;P&amp;R</oddHeader>
    <oddFooter>&amp;C</oddFooter>
  </headerFooter>
  <rowBreaks count="1" manualBreakCount="1">
    <brk id="7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2021-01-22T13:42:29Z</cp:lastPrinted>
  <dcterms:created xsi:type="dcterms:W3CDTF">2002-12-20T15:22:07Z</dcterms:created>
  <dcterms:modified xsi:type="dcterms:W3CDTF">2021-01-26T13:59:50Z</dcterms:modified>
</cp:coreProperties>
</file>